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730" activeTab="0"/>
  </bookViews>
  <sheets>
    <sheet name="TE+E mb" sheetId="1" r:id="rId1"/>
    <sheet name="TE-E mb" sheetId="2" r:id="rId2"/>
    <sheet name="TE+TE mb" sheetId="3" r:id="rId3"/>
    <sheet name="TE-TE mb" sheetId="4" r:id="rId4"/>
    <sheet name="+ en -" sheetId="5" r:id="rId5"/>
    <sheet name="Handig rekenen +" sheetId="6" r:id="rId6"/>
    <sheet name="Handig rekenen -" sheetId="7" r:id="rId7"/>
  </sheets>
  <definedNames/>
  <calcPr fullCalcOnLoad="1"/>
</workbook>
</file>

<file path=xl/sharedStrings.xml><?xml version="1.0" encoding="utf-8"?>
<sst xmlns="http://schemas.openxmlformats.org/spreadsheetml/2006/main" count="272" uniqueCount="52">
  <si>
    <t>46 + 18 =</t>
  </si>
  <si>
    <t>+</t>
  </si>
  <si>
    <t>=</t>
  </si>
  <si>
    <t>?</t>
  </si>
  <si>
    <t>37 + 16 =</t>
  </si>
  <si>
    <t>29 + 42 =</t>
  </si>
  <si>
    <t>54 + 27 =</t>
  </si>
  <si>
    <t>35 + 37 =</t>
  </si>
  <si>
    <t>Vul in.</t>
  </si>
  <si>
    <t>Doe eerst de tientallen erbij!</t>
  </si>
  <si>
    <t>/5</t>
  </si>
  <si>
    <t>Behaald:</t>
  </si>
  <si>
    <t>53 - 18 =</t>
  </si>
  <si>
    <t>Doe eerst de tientallen eraf!</t>
  </si>
  <si>
    <t>92 - 36 =</t>
  </si>
  <si>
    <t>-</t>
  </si>
  <si>
    <t>23 - 18 =</t>
  </si>
  <si>
    <t>54 - 27 =</t>
  </si>
  <si>
    <t>65 - 29 =</t>
  </si>
  <si>
    <t>Alles door elkaar!</t>
  </si>
  <si>
    <t>Meer dan 10, doe eerst de tientallen erbij of eraf!</t>
  </si>
  <si>
    <t>56 - 32 =</t>
  </si>
  <si>
    <t>42 + 36 =</t>
  </si>
  <si>
    <t>23 - 8 =</t>
  </si>
  <si>
    <t>54 - 29 =</t>
  </si>
  <si>
    <t>65 + 7 =</t>
  </si>
  <si>
    <t>36 - 13 =</t>
  </si>
  <si>
    <t>91 - 8 =</t>
  </si>
  <si>
    <t>24 + 53 =</t>
  </si>
  <si>
    <t>29 + 15 =</t>
  </si>
  <si>
    <t>64 - 24 =</t>
  </si>
  <si>
    <t>/10</t>
  </si>
  <si>
    <t>46 + 8 =</t>
  </si>
  <si>
    <t>Doe er eerst bij tot aan het volgende tiental!</t>
  </si>
  <si>
    <t>57 + 5 =</t>
  </si>
  <si>
    <t>49 + 4 =</t>
  </si>
  <si>
    <t>63 + 9 =</t>
  </si>
  <si>
    <t>25 + 6 =</t>
  </si>
  <si>
    <t>36 - 8 =</t>
  </si>
  <si>
    <t>75 - 7 =</t>
  </si>
  <si>
    <t>64 - 5 =</t>
  </si>
  <si>
    <t>63 - 9 =</t>
  </si>
  <si>
    <t>22 - 6 =</t>
  </si>
  <si>
    <t>Doe er eerst af tot een rond tiental!</t>
  </si>
  <si>
    <t xml:space="preserve">+ </t>
  </si>
  <si>
    <t>Rond het eerste getal af tot het volgende tiental.</t>
  </si>
  <si>
    <t>+2</t>
  </si>
  <si>
    <t>-2</t>
  </si>
  <si>
    <t>Handig rekenen!</t>
  </si>
  <si>
    <t>Rond het tweede getal af tot het volgende tiental.</t>
  </si>
  <si>
    <r>
      <t>Ik doe er nu 2</t>
    </r>
    <r>
      <rPr>
        <b/>
        <sz val="12"/>
        <color indexed="10"/>
        <rFont val="Arial"/>
        <family val="2"/>
      </rPr>
      <t xml:space="preserve"> teveel</t>
    </r>
    <r>
      <rPr>
        <sz val="12"/>
        <color indexed="10"/>
        <rFont val="Arial"/>
        <family val="2"/>
      </rPr>
      <t xml:space="preserve"> weg, die moeten er bij het eerste</t>
    </r>
    <r>
      <rPr>
        <b/>
        <sz val="12"/>
        <color indexed="10"/>
        <rFont val="Arial"/>
        <family val="2"/>
      </rPr>
      <t xml:space="preserve"> </t>
    </r>
  </si>
  <si>
    <t>getal terug bij!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</si>
</sst>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u val="single"/>
      <sz val="18"/>
      <name val="Arial"/>
      <family val="0"/>
    </font>
    <font>
      <sz val="12"/>
      <name val="Arial"/>
      <family val="0"/>
    </font>
    <font>
      <sz val="18"/>
      <color indexed="10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Alignment="1" applyProtection="1">
      <alignment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49" fontId="2" fillId="3" borderId="0" xfId="0" applyNumberFormat="1" applyFont="1" applyFill="1" applyAlignment="1" applyProtection="1">
      <alignment horizontal="right"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2" fillId="4" borderId="0" xfId="0" applyFont="1" applyFill="1" applyAlignment="1" applyProtection="1">
      <alignment horizontal="center"/>
      <protection/>
    </xf>
    <xf numFmtId="49" fontId="2" fillId="4" borderId="0" xfId="0" applyNumberFormat="1" applyFont="1" applyFill="1" applyAlignment="1" applyProtection="1">
      <alignment horizontal="right"/>
      <protection/>
    </xf>
    <xf numFmtId="0" fontId="3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2" fillId="5" borderId="4" xfId="0" applyFont="1" applyFill="1" applyBorder="1" applyAlignment="1" applyProtection="1">
      <alignment horizontal="center"/>
      <protection/>
    </xf>
    <xf numFmtId="0" fontId="2" fillId="5" borderId="5" xfId="0" applyFont="1" applyFill="1" applyBorder="1" applyAlignment="1" applyProtection="1">
      <alignment horizontal="center"/>
      <protection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6" borderId="0" xfId="0" applyFont="1" applyFill="1" applyAlignment="1" applyProtection="1">
      <alignment/>
      <protection/>
    </xf>
    <xf numFmtId="0" fontId="3" fillId="6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 horizontal="center"/>
      <protection/>
    </xf>
    <xf numFmtId="0" fontId="4" fillId="6" borderId="0" xfId="0" applyFont="1" applyFill="1" applyAlignment="1" applyProtection="1">
      <alignment/>
      <protection/>
    </xf>
    <xf numFmtId="0" fontId="2" fillId="6" borderId="1" xfId="0" applyFont="1" applyFill="1" applyBorder="1" applyAlignment="1" applyProtection="1">
      <alignment horizontal="center"/>
      <protection/>
    </xf>
    <xf numFmtId="49" fontId="2" fillId="6" borderId="0" xfId="0" applyNumberFormat="1" applyFont="1" applyFill="1" applyAlignment="1" applyProtection="1">
      <alignment horizontal="right"/>
      <protection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/>
      <protection/>
    </xf>
    <xf numFmtId="0" fontId="2" fillId="7" borderId="0" xfId="0" applyFont="1" applyFill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 horizontal="center"/>
      <protection/>
    </xf>
    <xf numFmtId="0" fontId="0" fillId="7" borderId="0" xfId="0" applyFill="1" applyAlignment="1" applyProtection="1">
      <alignment/>
      <protection/>
    </xf>
    <xf numFmtId="0" fontId="4" fillId="7" borderId="0" xfId="0" applyFont="1" applyFill="1" applyAlignment="1" applyProtection="1">
      <alignment/>
      <protection/>
    </xf>
    <xf numFmtId="0" fontId="2" fillId="7" borderId="1" xfId="0" applyFont="1" applyFill="1" applyBorder="1" applyAlignment="1" applyProtection="1">
      <alignment horizontal="center"/>
      <protection/>
    </xf>
    <xf numFmtId="49" fontId="2" fillId="7" borderId="0" xfId="0" applyNumberFormat="1" applyFont="1" applyFill="1" applyAlignment="1" applyProtection="1">
      <alignment horizontal="right"/>
      <protection/>
    </xf>
    <xf numFmtId="0" fontId="0" fillId="8" borderId="0" xfId="0" applyFill="1" applyAlignment="1">
      <alignment/>
    </xf>
    <xf numFmtId="49" fontId="5" fillId="5" borderId="4" xfId="0" applyNumberFormat="1" applyFont="1" applyFill="1" applyBorder="1" applyAlignment="1" applyProtection="1">
      <alignment horizontal="center"/>
      <protection/>
    </xf>
    <xf numFmtId="0" fontId="2" fillId="8" borderId="0" xfId="0" applyFont="1" applyFill="1" applyAlignment="1" applyProtection="1">
      <alignment/>
      <protection/>
    </xf>
    <xf numFmtId="0" fontId="3" fillId="8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 horizontal="center"/>
      <protection/>
    </xf>
    <xf numFmtId="0" fontId="2" fillId="8" borderId="0" xfId="0" applyFont="1" applyFill="1" applyBorder="1" applyAlignment="1" applyProtection="1">
      <alignment horizontal="center"/>
      <protection/>
    </xf>
    <xf numFmtId="49" fontId="5" fillId="8" borderId="0" xfId="0" applyNumberFormat="1" applyFont="1" applyFill="1" applyBorder="1" applyAlignment="1" applyProtection="1">
      <alignment horizontal="right"/>
      <protection/>
    </xf>
    <xf numFmtId="49" fontId="2" fillId="8" borderId="0" xfId="0" applyNumberFormat="1" applyFont="1" applyFill="1" applyAlignment="1" applyProtection="1">
      <alignment horizontal="right"/>
      <protection/>
    </xf>
    <xf numFmtId="49" fontId="5" fillId="8" borderId="0" xfId="0" applyNumberFormat="1" applyFont="1" applyFill="1" applyBorder="1" applyAlignment="1" applyProtection="1">
      <alignment horizontal="center"/>
      <protection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8" borderId="8" xfId="0" applyFont="1" applyFill="1" applyBorder="1" applyAlignment="1" applyProtection="1">
      <alignment/>
      <protection/>
    </xf>
    <xf numFmtId="0" fontId="4" fillId="8" borderId="9" xfId="0" applyFont="1" applyFill="1" applyBorder="1" applyAlignment="1" applyProtection="1">
      <alignment/>
      <protection/>
    </xf>
    <xf numFmtId="0" fontId="2" fillId="8" borderId="9" xfId="0" applyFont="1" applyFill="1" applyBorder="1" applyAlignment="1" applyProtection="1">
      <alignment/>
      <protection/>
    </xf>
    <xf numFmtId="0" fontId="2" fillId="8" borderId="9" xfId="0" applyFont="1" applyFill="1" applyBorder="1" applyAlignment="1" applyProtection="1">
      <alignment horizontal="center"/>
      <protection/>
    </xf>
    <xf numFmtId="0" fontId="2" fillId="8" borderId="10" xfId="0" applyFont="1" applyFill="1" applyBorder="1" applyAlignment="1" applyProtection="1">
      <alignment/>
      <protection/>
    </xf>
    <xf numFmtId="0" fontId="2" fillId="8" borderId="11" xfId="0" applyFont="1" applyFill="1" applyBorder="1" applyAlignment="1" applyProtection="1">
      <alignment/>
      <protection/>
    </xf>
    <xf numFmtId="0" fontId="2" fillId="8" borderId="12" xfId="0" applyFont="1" applyFill="1" applyBorder="1" applyAlignment="1" applyProtection="1">
      <alignment/>
      <protection/>
    </xf>
    <xf numFmtId="0" fontId="2" fillId="8" borderId="0" xfId="0" applyFont="1" applyFill="1" applyBorder="1" applyAlignment="1" applyProtection="1">
      <alignment/>
      <protection/>
    </xf>
    <xf numFmtId="0" fontId="2" fillId="8" borderId="13" xfId="0" applyFont="1" applyFill="1" applyBorder="1" applyAlignment="1" applyProtection="1">
      <alignment/>
      <protection/>
    </xf>
    <xf numFmtId="49" fontId="5" fillId="8" borderId="14" xfId="0" applyNumberFormat="1" applyFont="1" applyFill="1" applyBorder="1" applyAlignment="1" applyProtection="1">
      <alignment horizontal="center"/>
      <protection/>
    </xf>
    <xf numFmtId="49" fontId="5" fillId="8" borderId="14" xfId="0" applyNumberFormat="1" applyFont="1" applyFill="1" applyBorder="1" applyAlignment="1" applyProtection="1">
      <alignment horizontal="right"/>
      <protection/>
    </xf>
    <xf numFmtId="0" fontId="2" fillId="8" borderId="14" xfId="0" applyFont="1" applyFill="1" applyBorder="1" applyAlignment="1" applyProtection="1">
      <alignment/>
      <protection/>
    </xf>
    <xf numFmtId="0" fontId="2" fillId="8" borderId="14" xfId="0" applyFont="1" applyFill="1" applyBorder="1" applyAlignment="1" applyProtection="1">
      <alignment horizontal="center"/>
      <protection/>
    </xf>
    <xf numFmtId="0" fontId="2" fillId="8" borderId="15" xfId="0" applyFont="1" applyFill="1" applyBorder="1" applyAlignment="1" applyProtection="1">
      <alignment/>
      <protection/>
    </xf>
    <xf numFmtId="0" fontId="0" fillId="8" borderId="0" xfId="0" applyFill="1" applyAlignment="1">
      <alignment vertical="center"/>
    </xf>
    <xf numFmtId="0" fontId="2" fillId="8" borderId="0" xfId="0" applyFont="1" applyFill="1" applyAlignment="1" applyProtection="1">
      <alignment vertical="center"/>
      <protection/>
    </xf>
    <xf numFmtId="0" fontId="4" fillId="8" borderId="0" xfId="0" applyFont="1" applyFill="1" applyAlignment="1" applyProtection="1">
      <alignment vertical="center"/>
      <protection/>
    </xf>
    <xf numFmtId="0" fontId="2" fillId="8" borderId="0" xfId="0" applyFont="1" applyFill="1" applyAlignment="1" applyProtection="1">
      <alignment horizontal="center" vertical="center"/>
      <protection/>
    </xf>
    <xf numFmtId="0" fontId="6" fillId="8" borderId="0" xfId="0" applyFont="1" applyFill="1" applyBorder="1" applyAlignment="1" applyProtection="1">
      <alignment/>
      <protection/>
    </xf>
    <xf numFmtId="0" fontId="6" fillId="8" borderId="14" xfId="0" applyFont="1" applyFill="1" applyBorder="1" applyAlignment="1" applyProtection="1">
      <alignment/>
      <protection/>
    </xf>
    <xf numFmtId="0" fontId="0" fillId="8" borderId="0" xfId="0" applyFill="1" applyBorder="1" applyAlignment="1">
      <alignment/>
    </xf>
    <xf numFmtId="0" fontId="2" fillId="8" borderId="0" xfId="0" applyFont="1" applyFill="1" applyAlignment="1">
      <alignment/>
    </xf>
    <xf numFmtId="0" fontId="0" fillId="8" borderId="0" xfId="0" applyFill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49" fontId="5" fillId="5" borderId="4" xfId="0" applyNumberFormat="1" applyFont="1" applyFill="1" applyBorder="1" applyAlignment="1" applyProtection="1">
      <alignment horizontal="center"/>
      <protection locked="0"/>
    </xf>
    <xf numFmtId="0" fontId="3" fillId="8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</xdr:row>
      <xdr:rowOff>57150</xdr:rowOff>
    </xdr:from>
    <xdr:to>
      <xdr:col>3</xdr:col>
      <xdr:colOff>285750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343150" y="1257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</xdr:row>
      <xdr:rowOff>57150</xdr:rowOff>
    </xdr:from>
    <xdr:to>
      <xdr:col>3</xdr:col>
      <xdr:colOff>333375</xdr:colOff>
      <xdr:row>4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390775" y="1257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8</xdr:row>
      <xdr:rowOff>57150</xdr:rowOff>
    </xdr:from>
    <xdr:to>
      <xdr:col>3</xdr:col>
      <xdr:colOff>285750</xdr:colOff>
      <xdr:row>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343150" y="2476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8</xdr:row>
      <xdr:rowOff>57150</xdr:rowOff>
    </xdr:from>
    <xdr:to>
      <xdr:col>3</xdr:col>
      <xdr:colOff>333375</xdr:colOff>
      <xdr:row>8</xdr:row>
      <xdr:rowOff>180975</xdr:rowOff>
    </xdr:to>
    <xdr:sp>
      <xdr:nvSpPr>
        <xdr:cNvPr id="4" name="Line 4"/>
        <xdr:cNvSpPr>
          <a:spLocks/>
        </xdr:cNvSpPr>
      </xdr:nvSpPr>
      <xdr:spPr>
        <a:xfrm>
          <a:off x="2390775" y="2476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12</xdr:row>
      <xdr:rowOff>57150</xdr:rowOff>
    </xdr:from>
    <xdr:to>
      <xdr:col>3</xdr:col>
      <xdr:colOff>285750</xdr:colOff>
      <xdr:row>12</xdr:row>
      <xdr:rowOff>180975</xdr:rowOff>
    </xdr:to>
    <xdr:sp>
      <xdr:nvSpPr>
        <xdr:cNvPr id="5" name="Line 5"/>
        <xdr:cNvSpPr>
          <a:spLocks/>
        </xdr:cNvSpPr>
      </xdr:nvSpPr>
      <xdr:spPr>
        <a:xfrm>
          <a:off x="2343150" y="3695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12</xdr:row>
      <xdr:rowOff>57150</xdr:rowOff>
    </xdr:from>
    <xdr:to>
      <xdr:col>3</xdr:col>
      <xdr:colOff>333375</xdr:colOff>
      <xdr:row>12</xdr:row>
      <xdr:rowOff>180975</xdr:rowOff>
    </xdr:to>
    <xdr:sp>
      <xdr:nvSpPr>
        <xdr:cNvPr id="6" name="Line 6"/>
        <xdr:cNvSpPr>
          <a:spLocks/>
        </xdr:cNvSpPr>
      </xdr:nvSpPr>
      <xdr:spPr>
        <a:xfrm>
          <a:off x="2390775" y="3695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16</xdr:row>
      <xdr:rowOff>57150</xdr:rowOff>
    </xdr:from>
    <xdr:to>
      <xdr:col>3</xdr:col>
      <xdr:colOff>285750</xdr:colOff>
      <xdr:row>16</xdr:row>
      <xdr:rowOff>180975</xdr:rowOff>
    </xdr:to>
    <xdr:sp>
      <xdr:nvSpPr>
        <xdr:cNvPr id="7" name="Line 7"/>
        <xdr:cNvSpPr>
          <a:spLocks/>
        </xdr:cNvSpPr>
      </xdr:nvSpPr>
      <xdr:spPr>
        <a:xfrm>
          <a:off x="2343150" y="4914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16</xdr:row>
      <xdr:rowOff>57150</xdr:rowOff>
    </xdr:from>
    <xdr:to>
      <xdr:col>3</xdr:col>
      <xdr:colOff>333375</xdr:colOff>
      <xdr:row>16</xdr:row>
      <xdr:rowOff>180975</xdr:rowOff>
    </xdr:to>
    <xdr:sp>
      <xdr:nvSpPr>
        <xdr:cNvPr id="8" name="Line 8"/>
        <xdr:cNvSpPr>
          <a:spLocks/>
        </xdr:cNvSpPr>
      </xdr:nvSpPr>
      <xdr:spPr>
        <a:xfrm>
          <a:off x="2390775" y="4914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20</xdr:row>
      <xdr:rowOff>57150</xdr:rowOff>
    </xdr:from>
    <xdr:to>
      <xdr:col>3</xdr:col>
      <xdr:colOff>285750</xdr:colOff>
      <xdr:row>20</xdr:row>
      <xdr:rowOff>180975</xdr:rowOff>
    </xdr:to>
    <xdr:sp>
      <xdr:nvSpPr>
        <xdr:cNvPr id="9" name="Line 9"/>
        <xdr:cNvSpPr>
          <a:spLocks/>
        </xdr:cNvSpPr>
      </xdr:nvSpPr>
      <xdr:spPr>
        <a:xfrm>
          <a:off x="2343150" y="6134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20</xdr:row>
      <xdr:rowOff>57150</xdr:rowOff>
    </xdr:from>
    <xdr:to>
      <xdr:col>3</xdr:col>
      <xdr:colOff>333375</xdr:colOff>
      <xdr:row>20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2390775" y="6134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57150</xdr:colOff>
      <xdr:row>0</xdr:row>
      <xdr:rowOff>133350</xdr:rowOff>
    </xdr:from>
    <xdr:to>
      <xdr:col>15</xdr:col>
      <xdr:colOff>304800</xdr:colOff>
      <xdr:row>6</xdr:row>
      <xdr:rowOff>209550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33350"/>
          <a:ext cx="26860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</xdr:row>
      <xdr:rowOff>57150</xdr:rowOff>
    </xdr:from>
    <xdr:to>
      <xdr:col>3</xdr:col>
      <xdr:colOff>285750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343150" y="1257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</xdr:row>
      <xdr:rowOff>57150</xdr:rowOff>
    </xdr:from>
    <xdr:to>
      <xdr:col>3</xdr:col>
      <xdr:colOff>333375</xdr:colOff>
      <xdr:row>4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390775" y="1257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8</xdr:row>
      <xdr:rowOff>57150</xdr:rowOff>
    </xdr:from>
    <xdr:to>
      <xdr:col>3</xdr:col>
      <xdr:colOff>285750</xdr:colOff>
      <xdr:row>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343150" y="2476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8</xdr:row>
      <xdr:rowOff>57150</xdr:rowOff>
    </xdr:from>
    <xdr:to>
      <xdr:col>3</xdr:col>
      <xdr:colOff>333375</xdr:colOff>
      <xdr:row>8</xdr:row>
      <xdr:rowOff>180975</xdr:rowOff>
    </xdr:to>
    <xdr:sp>
      <xdr:nvSpPr>
        <xdr:cNvPr id="4" name="Line 4"/>
        <xdr:cNvSpPr>
          <a:spLocks/>
        </xdr:cNvSpPr>
      </xdr:nvSpPr>
      <xdr:spPr>
        <a:xfrm>
          <a:off x="2390775" y="2476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12</xdr:row>
      <xdr:rowOff>57150</xdr:rowOff>
    </xdr:from>
    <xdr:to>
      <xdr:col>3</xdr:col>
      <xdr:colOff>285750</xdr:colOff>
      <xdr:row>12</xdr:row>
      <xdr:rowOff>180975</xdr:rowOff>
    </xdr:to>
    <xdr:sp>
      <xdr:nvSpPr>
        <xdr:cNvPr id="5" name="Line 5"/>
        <xdr:cNvSpPr>
          <a:spLocks/>
        </xdr:cNvSpPr>
      </xdr:nvSpPr>
      <xdr:spPr>
        <a:xfrm>
          <a:off x="2343150" y="3695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12</xdr:row>
      <xdr:rowOff>57150</xdr:rowOff>
    </xdr:from>
    <xdr:to>
      <xdr:col>3</xdr:col>
      <xdr:colOff>333375</xdr:colOff>
      <xdr:row>12</xdr:row>
      <xdr:rowOff>180975</xdr:rowOff>
    </xdr:to>
    <xdr:sp>
      <xdr:nvSpPr>
        <xdr:cNvPr id="6" name="Line 6"/>
        <xdr:cNvSpPr>
          <a:spLocks/>
        </xdr:cNvSpPr>
      </xdr:nvSpPr>
      <xdr:spPr>
        <a:xfrm>
          <a:off x="2390775" y="3695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16</xdr:row>
      <xdr:rowOff>57150</xdr:rowOff>
    </xdr:from>
    <xdr:to>
      <xdr:col>3</xdr:col>
      <xdr:colOff>285750</xdr:colOff>
      <xdr:row>16</xdr:row>
      <xdr:rowOff>180975</xdr:rowOff>
    </xdr:to>
    <xdr:sp>
      <xdr:nvSpPr>
        <xdr:cNvPr id="7" name="Line 7"/>
        <xdr:cNvSpPr>
          <a:spLocks/>
        </xdr:cNvSpPr>
      </xdr:nvSpPr>
      <xdr:spPr>
        <a:xfrm>
          <a:off x="2343150" y="4914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16</xdr:row>
      <xdr:rowOff>57150</xdr:rowOff>
    </xdr:from>
    <xdr:to>
      <xdr:col>3</xdr:col>
      <xdr:colOff>333375</xdr:colOff>
      <xdr:row>16</xdr:row>
      <xdr:rowOff>180975</xdr:rowOff>
    </xdr:to>
    <xdr:sp>
      <xdr:nvSpPr>
        <xdr:cNvPr id="8" name="Line 8"/>
        <xdr:cNvSpPr>
          <a:spLocks/>
        </xdr:cNvSpPr>
      </xdr:nvSpPr>
      <xdr:spPr>
        <a:xfrm>
          <a:off x="2390775" y="4914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20</xdr:row>
      <xdr:rowOff>57150</xdr:rowOff>
    </xdr:from>
    <xdr:to>
      <xdr:col>3</xdr:col>
      <xdr:colOff>285750</xdr:colOff>
      <xdr:row>20</xdr:row>
      <xdr:rowOff>180975</xdr:rowOff>
    </xdr:to>
    <xdr:sp>
      <xdr:nvSpPr>
        <xdr:cNvPr id="9" name="Line 9"/>
        <xdr:cNvSpPr>
          <a:spLocks/>
        </xdr:cNvSpPr>
      </xdr:nvSpPr>
      <xdr:spPr>
        <a:xfrm>
          <a:off x="2343150" y="6134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20</xdr:row>
      <xdr:rowOff>57150</xdr:rowOff>
    </xdr:from>
    <xdr:to>
      <xdr:col>3</xdr:col>
      <xdr:colOff>333375</xdr:colOff>
      <xdr:row>20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2390775" y="61341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4</xdr:row>
      <xdr:rowOff>19050</xdr:rowOff>
    </xdr:from>
    <xdr:to>
      <xdr:col>7</xdr:col>
      <xdr:colOff>323850</xdr:colOff>
      <xdr:row>4</xdr:row>
      <xdr:rowOff>285750</xdr:rowOff>
    </xdr:to>
    <xdr:sp>
      <xdr:nvSpPr>
        <xdr:cNvPr id="1" name="Line 3"/>
        <xdr:cNvSpPr>
          <a:spLocks/>
        </xdr:cNvSpPr>
      </xdr:nvSpPr>
      <xdr:spPr>
        <a:xfrm flipH="1">
          <a:off x="4181475" y="1219200"/>
          <a:ext cx="466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4</xdr:row>
      <xdr:rowOff>19050</xdr:rowOff>
    </xdr:from>
    <xdr:to>
      <xdr:col>8</xdr:col>
      <xdr:colOff>238125</xdr:colOff>
      <xdr:row>4</xdr:row>
      <xdr:rowOff>285750</xdr:rowOff>
    </xdr:to>
    <xdr:sp>
      <xdr:nvSpPr>
        <xdr:cNvPr id="2" name="Line 4"/>
        <xdr:cNvSpPr>
          <a:spLocks/>
        </xdr:cNvSpPr>
      </xdr:nvSpPr>
      <xdr:spPr>
        <a:xfrm>
          <a:off x="4657725" y="1219200"/>
          <a:ext cx="514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4</xdr:row>
      <xdr:rowOff>66675</xdr:rowOff>
    </xdr:from>
    <xdr:to>
      <xdr:col>3</xdr:col>
      <xdr:colOff>295275</xdr:colOff>
      <xdr:row>4</xdr:row>
      <xdr:rowOff>161925</xdr:rowOff>
    </xdr:to>
    <xdr:sp>
      <xdr:nvSpPr>
        <xdr:cNvPr id="3" name="Line 5"/>
        <xdr:cNvSpPr>
          <a:spLocks/>
        </xdr:cNvSpPr>
      </xdr:nvSpPr>
      <xdr:spPr>
        <a:xfrm>
          <a:off x="2333625" y="1266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</xdr:row>
      <xdr:rowOff>66675</xdr:rowOff>
    </xdr:from>
    <xdr:to>
      <xdr:col>3</xdr:col>
      <xdr:colOff>333375</xdr:colOff>
      <xdr:row>4</xdr:row>
      <xdr:rowOff>161925</xdr:rowOff>
    </xdr:to>
    <xdr:sp>
      <xdr:nvSpPr>
        <xdr:cNvPr id="4" name="Line 7"/>
        <xdr:cNvSpPr>
          <a:spLocks/>
        </xdr:cNvSpPr>
      </xdr:nvSpPr>
      <xdr:spPr>
        <a:xfrm>
          <a:off x="2371725" y="1266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8</xdr:row>
      <xdr:rowOff>19050</xdr:rowOff>
    </xdr:from>
    <xdr:to>
      <xdr:col>7</xdr:col>
      <xdr:colOff>323850</xdr:colOff>
      <xdr:row>8</xdr:row>
      <xdr:rowOff>285750</xdr:rowOff>
    </xdr:to>
    <xdr:sp>
      <xdr:nvSpPr>
        <xdr:cNvPr id="5" name="Line 9"/>
        <xdr:cNvSpPr>
          <a:spLocks/>
        </xdr:cNvSpPr>
      </xdr:nvSpPr>
      <xdr:spPr>
        <a:xfrm flipH="1">
          <a:off x="4181475" y="2438400"/>
          <a:ext cx="466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8</xdr:row>
      <xdr:rowOff>19050</xdr:rowOff>
    </xdr:from>
    <xdr:to>
      <xdr:col>8</xdr:col>
      <xdr:colOff>238125</xdr:colOff>
      <xdr:row>8</xdr:row>
      <xdr:rowOff>285750</xdr:rowOff>
    </xdr:to>
    <xdr:sp>
      <xdr:nvSpPr>
        <xdr:cNvPr id="6" name="Line 10"/>
        <xdr:cNvSpPr>
          <a:spLocks/>
        </xdr:cNvSpPr>
      </xdr:nvSpPr>
      <xdr:spPr>
        <a:xfrm>
          <a:off x="4657725" y="2438400"/>
          <a:ext cx="514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8</xdr:row>
      <xdr:rowOff>66675</xdr:rowOff>
    </xdr:from>
    <xdr:to>
      <xdr:col>3</xdr:col>
      <xdr:colOff>295275</xdr:colOff>
      <xdr:row>8</xdr:row>
      <xdr:rowOff>161925</xdr:rowOff>
    </xdr:to>
    <xdr:sp>
      <xdr:nvSpPr>
        <xdr:cNvPr id="7" name="Line 11"/>
        <xdr:cNvSpPr>
          <a:spLocks/>
        </xdr:cNvSpPr>
      </xdr:nvSpPr>
      <xdr:spPr>
        <a:xfrm>
          <a:off x="2333625" y="2486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8</xdr:row>
      <xdr:rowOff>66675</xdr:rowOff>
    </xdr:from>
    <xdr:to>
      <xdr:col>3</xdr:col>
      <xdr:colOff>333375</xdr:colOff>
      <xdr:row>8</xdr:row>
      <xdr:rowOff>161925</xdr:rowOff>
    </xdr:to>
    <xdr:sp>
      <xdr:nvSpPr>
        <xdr:cNvPr id="8" name="Line 12"/>
        <xdr:cNvSpPr>
          <a:spLocks/>
        </xdr:cNvSpPr>
      </xdr:nvSpPr>
      <xdr:spPr>
        <a:xfrm>
          <a:off x="2371725" y="2486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12</xdr:row>
      <xdr:rowOff>19050</xdr:rowOff>
    </xdr:from>
    <xdr:to>
      <xdr:col>7</xdr:col>
      <xdr:colOff>323850</xdr:colOff>
      <xdr:row>12</xdr:row>
      <xdr:rowOff>285750</xdr:rowOff>
    </xdr:to>
    <xdr:sp>
      <xdr:nvSpPr>
        <xdr:cNvPr id="9" name="Line 13"/>
        <xdr:cNvSpPr>
          <a:spLocks/>
        </xdr:cNvSpPr>
      </xdr:nvSpPr>
      <xdr:spPr>
        <a:xfrm flipH="1">
          <a:off x="4181475" y="3657600"/>
          <a:ext cx="466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12</xdr:row>
      <xdr:rowOff>19050</xdr:rowOff>
    </xdr:from>
    <xdr:to>
      <xdr:col>8</xdr:col>
      <xdr:colOff>238125</xdr:colOff>
      <xdr:row>12</xdr:row>
      <xdr:rowOff>285750</xdr:rowOff>
    </xdr:to>
    <xdr:sp>
      <xdr:nvSpPr>
        <xdr:cNvPr id="10" name="Line 14"/>
        <xdr:cNvSpPr>
          <a:spLocks/>
        </xdr:cNvSpPr>
      </xdr:nvSpPr>
      <xdr:spPr>
        <a:xfrm>
          <a:off x="4657725" y="3657600"/>
          <a:ext cx="514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12</xdr:row>
      <xdr:rowOff>66675</xdr:rowOff>
    </xdr:from>
    <xdr:to>
      <xdr:col>3</xdr:col>
      <xdr:colOff>295275</xdr:colOff>
      <xdr:row>12</xdr:row>
      <xdr:rowOff>161925</xdr:rowOff>
    </xdr:to>
    <xdr:sp>
      <xdr:nvSpPr>
        <xdr:cNvPr id="11" name="Line 15"/>
        <xdr:cNvSpPr>
          <a:spLocks/>
        </xdr:cNvSpPr>
      </xdr:nvSpPr>
      <xdr:spPr>
        <a:xfrm>
          <a:off x="2333625" y="3705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12</xdr:row>
      <xdr:rowOff>66675</xdr:rowOff>
    </xdr:from>
    <xdr:to>
      <xdr:col>3</xdr:col>
      <xdr:colOff>333375</xdr:colOff>
      <xdr:row>12</xdr:row>
      <xdr:rowOff>161925</xdr:rowOff>
    </xdr:to>
    <xdr:sp>
      <xdr:nvSpPr>
        <xdr:cNvPr id="12" name="Line 16"/>
        <xdr:cNvSpPr>
          <a:spLocks/>
        </xdr:cNvSpPr>
      </xdr:nvSpPr>
      <xdr:spPr>
        <a:xfrm>
          <a:off x="2371725" y="3705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19050</xdr:rowOff>
    </xdr:from>
    <xdr:to>
      <xdr:col>7</xdr:col>
      <xdr:colOff>323850</xdr:colOff>
      <xdr:row>16</xdr:row>
      <xdr:rowOff>285750</xdr:rowOff>
    </xdr:to>
    <xdr:sp>
      <xdr:nvSpPr>
        <xdr:cNvPr id="13" name="Line 17"/>
        <xdr:cNvSpPr>
          <a:spLocks/>
        </xdr:cNvSpPr>
      </xdr:nvSpPr>
      <xdr:spPr>
        <a:xfrm flipH="1">
          <a:off x="4181475" y="4876800"/>
          <a:ext cx="466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16</xdr:row>
      <xdr:rowOff>19050</xdr:rowOff>
    </xdr:from>
    <xdr:to>
      <xdr:col>8</xdr:col>
      <xdr:colOff>238125</xdr:colOff>
      <xdr:row>16</xdr:row>
      <xdr:rowOff>285750</xdr:rowOff>
    </xdr:to>
    <xdr:sp>
      <xdr:nvSpPr>
        <xdr:cNvPr id="14" name="Line 18"/>
        <xdr:cNvSpPr>
          <a:spLocks/>
        </xdr:cNvSpPr>
      </xdr:nvSpPr>
      <xdr:spPr>
        <a:xfrm>
          <a:off x="4657725" y="4876800"/>
          <a:ext cx="514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16</xdr:row>
      <xdr:rowOff>66675</xdr:rowOff>
    </xdr:from>
    <xdr:to>
      <xdr:col>3</xdr:col>
      <xdr:colOff>295275</xdr:colOff>
      <xdr:row>16</xdr:row>
      <xdr:rowOff>161925</xdr:rowOff>
    </xdr:to>
    <xdr:sp>
      <xdr:nvSpPr>
        <xdr:cNvPr id="15" name="Line 19"/>
        <xdr:cNvSpPr>
          <a:spLocks/>
        </xdr:cNvSpPr>
      </xdr:nvSpPr>
      <xdr:spPr>
        <a:xfrm>
          <a:off x="2333625" y="4924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16</xdr:row>
      <xdr:rowOff>66675</xdr:rowOff>
    </xdr:from>
    <xdr:to>
      <xdr:col>3</xdr:col>
      <xdr:colOff>333375</xdr:colOff>
      <xdr:row>16</xdr:row>
      <xdr:rowOff>161925</xdr:rowOff>
    </xdr:to>
    <xdr:sp>
      <xdr:nvSpPr>
        <xdr:cNvPr id="16" name="Line 20"/>
        <xdr:cNvSpPr>
          <a:spLocks/>
        </xdr:cNvSpPr>
      </xdr:nvSpPr>
      <xdr:spPr>
        <a:xfrm>
          <a:off x="2371725" y="4924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19050</xdr:rowOff>
    </xdr:from>
    <xdr:to>
      <xdr:col>7</xdr:col>
      <xdr:colOff>323850</xdr:colOff>
      <xdr:row>20</xdr:row>
      <xdr:rowOff>285750</xdr:rowOff>
    </xdr:to>
    <xdr:sp>
      <xdr:nvSpPr>
        <xdr:cNvPr id="17" name="Line 21"/>
        <xdr:cNvSpPr>
          <a:spLocks/>
        </xdr:cNvSpPr>
      </xdr:nvSpPr>
      <xdr:spPr>
        <a:xfrm flipH="1">
          <a:off x="4181475" y="6096000"/>
          <a:ext cx="466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20</xdr:row>
      <xdr:rowOff>19050</xdr:rowOff>
    </xdr:from>
    <xdr:to>
      <xdr:col>8</xdr:col>
      <xdr:colOff>238125</xdr:colOff>
      <xdr:row>20</xdr:row>
      <xdr:rowOff>285750</xdr:rowOff>
    </xdr:to>
    <xdr:sp>
      <xdr:nvSpPr>
        <xdr:cNvPr id="18" name="Line 22"/>
        <xdr:cNvSpPr>
          <a:spLocks/>
        </xdr:cNvSpPr>
      </xdr:nvSpPr>
      <xdr:spPr>
        <a:xfrm>
          <a:off x="4657725" y="6096000"/>
          <a:ext cx="514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20</xdr:row>
      <xdr:rowOff>66675</xdr:rowOff>
    </xdr:from>
    <xdr:to>
      <xdr:col>3</xdr:col>
      <xdr:colOff>295275</xdr:colOff>
      <xdr:row>20</xdr:row>
      <xdr:rowOff>161925</xdr:rowOff>
    </xdr:to>
    <xdr:sp>
      <xdr:nvSpPr>
        <xdr:cNvPr id="19" name="Line 23"/>
        <xdr:cNvSpPr>
          <a:spLocks/>
        </xdr:cNvSpPr>
      </xdr:nvSpPr>
      <xdr:spPr>
        <a:xfrm>
          <a:off x="2333625" y="614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20</xdr:row>
      <xdr:rowOff>66675</xdr:rowOff>
    </xdr:from>
    <xdr:to>
      <xdr:col>3</xdr:col>
      <xdr:colOff>333375</xdr:colOff>
      <xdr:row>20</xdr:row>
      <xdr:rowOff>161925</xdr:rowOff>
    </xdr:to>
    <xdr:sp>
      <xdr:nvSpPr>
        <xdr:cNvPr id="20" name="Line 24"/>
        <xdr:cNvSpPr>
          <a:spLocks/>
        </xdr:cNvSpPr>
      </xdr:nvSpPr>
      <xdr:spPr>
        <a:xfrm>
          <a:off x="2371725" y="614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1123950</xdr:colOff>
      <xdr:row>1</xdr:row>
      <xdr:rowOff>95250</xdr:rowOff>
    </xdr:from>
    <xdr:to>
      <xdr:col>15</xdr:col>
      <xdr:colOff>476250</xdr:colOff>
      <xdr:row>6</xdr:row>
      <xdr:rowOff>123825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390525"/>
          <a:ext cx="18764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4</xdr:row>
      <xdr:rowOff>19050</xdr:rowOff>
    </xdr:from>
    <xdr:to>
      <xdr:col>7</xdr:col>
      <xdr:colOff>323850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 flipH="1">
          <a:off x="4333875" y="1219200"/>
          <a:ext cx="466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4</xdr:row>
      <xdr:rowOff>19050</xdr:rowOff>
    </xdr:from>
    <xdr:to>
      <xdr:col>8</xdr:col>
      <xdr:colOff>238125</xdr:colOff>
      <xdr:row>4</xdr:row>
      <xdr:rowOff>285750</xdr:rowOff>
    </xdr:to>
    <xdr:sp>
      <xdr:nvSpPr>
        <xdr:cNvPr id="2" name="Line 2"/>
        <xdr:cNvSpPr>
          <a:spLocks/>
        </xdr:cNvSpPr>
      </xdr:nvSpPr>
      <xdr:spPr>
        <a:xfrm>
          <a:off x="4810125" y="1219200"/>
          <a:ext cx="514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4</xdr:row>
      <xdr:rowOff>66675</xdr:rowOff>
    </xdr:from>
    <xdr:to>
      <xdr:col>3</xdr:col>
      <xdr:colOff>295275</xdr:colOff>
      <xdr:row>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486025" y="1266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</xdr:row>
      <xdr:rowOff>66675</xdr:rowOff>
    </xdr:from>
    <xdr:to>
      <xdr:col>3</xdr:col>
      <xdr:colOff>333375</xdr:colOff>
      <xdr:row>4</xdr:row>
      <xdr:rowOff>161925</xdr:rowOff>
    </xdr:to>
    <xdr:sp>
      <xdr:nvSpPr>
        <xdr:cNvPr id="4" name="Line 4"/>
        <xdr:cNvSpPr>
          <a:spLocks/>
        </xdr:cNvSpPr>
      </xdr:nvSpPr>
      <xdr:spPr>
        <a:xfrm>
          <a:off x="2524125" y="1266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8</xdr:row>
      <xdr:rowOff>19050</xdr:rowOff>
    </xdr:from>
    <xdr:to>
      <xdr:col>7</xdr:col>
      <xdr:colOff>323850</xdr:colOff>
      <xdr:row>8</xdr:row>
      <xdr:rowOff>285750</xdr:rowOff>
    </xdr:to>
    <xdr:sp>
      <xdr:nvSpPr>
        <xdr:cNvPr id="5" name="Line 5"/>
        <xdr:cNvSpPr>
          <a:spLocks/>
        </xdr:cNvSpPr>
      </xdr:nvSpPr>
      <xdr:spPr>
        <a:xfrm flipH="1">
          <a:off x="4333875" y="2438400"/>
          <a:ext cx="466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8</xdr:row>
      <xdr:rowOff>19050</xdr:rowOff>
    </xdr:from>
    <xdr:to>
      <xdr:col>8</xdr:col>
      <xdr:colOff>238125</xdr:colOff>
      <xdr:row>8</xdr:row>
      <xdr:rowOff>285750</xdr:rowOff>
    </xdr:to>
    <xdr:sp>
      <xdr:nvSpPr>
        <xdr:cNvPr id="6" name="Line 6"/>
        <xdr:cNvSpPr>
          <a:spLocks/>
        </xdr:cNvSpPr>
      </xdr:nvSpPr>
      <xdr:spPr>
        <a:xfrm>
          <a:off x="4810125" y="2438400"/>
          <a:ext cx="514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8</xdr:row>
      <xdr:rowOff>66675</xdr:rowOff>
    </xdr:from>
    <xdr:to>
      <xdr:col>3</xdr:col>
      <xdr:colOff>295275</xdr:colOff>
      <xdr:row>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2486025" y="2486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8</xdr:row>
      <xdr:rowOff>66675</xdr:rowOff>
    </xdr:from>
    <xdr:to>
      <xdr:col>3</xdr:col>
      <xdr:colOff>333375</xdr:colOff>
      <xdr:row>8</xdr:row>
      <xdr:rowOff>161925</xdr:rowOff>
    </xdr:to>
    <xdr:sp>
      <xdr:nvSpPr>
        <xdr:cNvPr id="8" name="Line 8"/>
        <xdr:cNvSpPr>
          <a:spLocks/>
        </xdr:cNvSpPr>
      </xdr:nvSpPr>
      <xdr:spPr>
        <a:xfrm>
          <a:off x="2524125" y="2486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12</xdr:row>
      <xdr:rowOff>19050</xdr:rowOff>
    </xdr:from>
    <xdr:to>
      <xdr:col>7</xdr:col>
      <xdr:colOff>323850</xdr:colOff>
      <xdr:row>12</xdr:row>
      <xdr:rowOff>285750</xdr:rowOff>
    </xdr:to>
    <xdr:sp>
      <xdr:nvSpPr>
        <xdr:cNvPr id="9" name="Line 9"/>
        <xdr:cNvSpPr>
          <a:spLocks/>
        </xdr:cNvSpPr>
      </xdr:nvSpPr>
      <xdr:spPr>
        <a:xfrm flipH="1">
          <a:off x="4333875" y="3657600"/>
          <a:ext cx="466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12</xdr:row>
      <xdr:rowOff>19050</xdr:rowOff>
    </xdr:from>
    <xdr:to>
      <xdr:col>8</xdr:col>
      <xdr:colOff>238125</xdr:colOff>
      <xdr:row>12</xdr:row>
      <xdr:rowOff>285750</xdr:rowOff>
    </xdr:to>
    <xdr:sp>
      <xdr:nvSpPr>
        <xdr:cNvPr id="10" name="Line 10"/>
        <xdr:cNvSpPr>
          <a:spLocks/>
        </xdr:cNvSpPr>
      </xdr:nvSpPr>
      <xdr:spPr>
        <a:xfrm>
          <a:off x="4810125" y="3657600"/>
          <a:ext cx="514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12</xdr:row>
      <xdr:rowOff>66675</xdr:rowOff>
    </xdr:from>
    <xdr:to>
      <xdr:col>3</xdr:col>
      <xdr:colOff>295275</xdr:colOff>
      <xdr:row>12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2486025" y="3705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12</xdr:row>
      <xdr:rowOff>66675</xdr:rowOff>
    </xdr:from>
    <xdr:to>
      <xdr:col>3</xdr:col>
      <xdr:colOff>333375</xdr:colOff>
      <xdr:row>12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2524125" y="3705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19050</xdr:rowOff>
    </xdr:from>
    <xdr:to>
      <xdr:col>7</xdr:col>
      <xdr:colOff>323850</xdr:colOff>
      <xdr:row>16</xdr:row>
      <xdr:rowOff>285750</xdr:rowOff>
    </xdr:to>
    <xdr:sp>
      <xdr:nvSpPr>
        <xdr:cNvPr id="13" name="Line 13"/>
        <xdr:cNvSpPr>
          <a:spLocks/>
        </xdr:cNvSpPr>
      </xdr:nvSpPr>
      <xdr:spPr>
        <a:xfrm flipH="1">
          <a:off x="4333875" y="4876800"/>
          <a:ext cx="466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16</xdr:row>
      <xdr:rowOff>19050</xdr:rowOff>
    </xdr:from>
    <xdr:to>
      <xdr:col>8</xdr:col>
      <xdr:colOff>238125</xdr:colOff>
      <xdr:row>16</xdr:row>
      <xdr:rowOff>285750</xdr:rowOff>
    </xdr:to>
    <xdr:sp>
      <xdr:nvSpPr>
        <xdr:cNvPr id="14" name="Line 14"/>
        <xdr:cNvSpPr>
          <a:spLocks/>
        </xdr:cNvSpPr>
      </xdr:nvSpPr>
      <xdr:spPr>
        <a:xfrm>
          <a:off x="4810125" y="4876800"/>
          <a:ext cx="514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16</xdr:row>
      <xdr:rowOff>66675</xdr:rowOff>
    </xdr:from>
    <xdr:to>
      <xdr:col>3</xdr:col>
      <xdr:colOff>295275</xdr:colOff>
      <xdr:row>16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2486025" y="4924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16</xdr:row>
      <xdr:rowOff>66675</xdr:rowOff>
    </xdr:from>
    <xdr:to>
      <xdr:col>3</xdr:col>
      <xdr:colOff>333375</xdr:colOff>
      <xdr:row>16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2524125" y="4924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19050</xdr:rowOff>
    </xdr:from>
    <xdr:to>
      <xdr:col>7</xdr:col>
      <xdr:colOff>323850</xdr:colOff>
      <xdr:row>20</xdr:row>
      <xdr:rowOff>285750</xdr:rowOff>
    </xdr:to>
    <xdr:sp>
      <xdr:nvSpPr>
        <xdr:cNvPr id="17" name="Line 17"/>
        <xdr:cNvSpPr>
          <a:spLocks/>
        </xdr:cNvSpPr>
      </xdr:nvSpPr>
      <xdr:spPr>
        <a:xfrm flipH="1">
          <a:off x="4333875" y="6096000"/>
          <a:ext cx="466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20</xdr:row>
      <xdr:rowOff>19050</xdr:rowOff>
    </xdr:from>
    <xdr:to>
      <xdr:col>8</xdr:col>
      <xdr:colOff>238125</xdr:colOff>
      <xdr:row>20</xdr:row>
      <xdr:rowOff>285750</xdr:rowOff>
    </xdr:to>
    <xdr:sp>
      <xdr:nvSpPr>
        <xdr:cNvPr id="18" name="Line 18"/>
        <xdr:cNvSpPr>
          <a:spLocks/>
        </xdr:cNvSpPr>
      </xdr:nvSpPr>
      <xdr:spPr>
        <a:xfrm>
          <a:off x="4810125" y="6096000"/>
          <a:ext cx="514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20</xdr:row>
      <xdr:rowOff>66675</xdr:rowOff>
    </xdr:from>
    <xdr:to>
      <xdr:col>3</xdr:col>
      <xdr:colOff>295275</xdr:colOff>
      <xdr:row>20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2486025" y="614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20</xdr:row>
      <xdr:rowOff>66675</xdr:rowOff>
    </xdr:from>
    <xdr:to>
      <xdr:col>3</xdr:col>
      <xdr:colOff>333375</xdr:colOff>
      <xdr:row>20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2524125" y="614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133350</xdr:colOff>
      <xdr:row>0</xdr:row>
      <xdr:rowOff>142875</xdr:rowOff>
    </xdr:from>
    <xdr:to>
      <xdr:col>15</xdr:col>
      <xdr:colOff>142875</xdr:colOff>
      <xdr:row>4</xdr:row>
      <xdr:rowOff>247650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42875"/>
          <a:ext cx="1228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0</xdr:rowOff>
    </xdr:from>
    <xdr:to>
      <xdr:col>3</xdr:col>
      <xdr:colOff>295275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24860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</xdr:row>
      <xdr:rowOff>0</xdr:rowOff>
    </xdr:from>
    <xdr:to>
      <xdr:col>3</xdr:col>
      <xdr:colOff>333375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2524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3" name="Line 7"/>
        <xdr:cNvSpPr>
          <a:spLocks/>
        </xdr:cNvSpPr>
      </xdr:nvSpPr>
      <xdr:spPr>
        <a:xfrm>
          <a:off x="2486025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6</xdr:row>
      <xdr:rowOff>0</xdr:rowOff>
    </xdr:from>
    <xdr:to>
      <xdr:col>3</xdr:col>
      <xdr:colOff>333375</xdr:colOff>
      <xdr:row>6</xdr:row>
      <xdr:rowOff>0</xdr:rowOff>
    </xdr:to>
    <xdr:sp>
      <xdr:nvSpPr>
        <xdr:cNvPr id="4" name="Line 8"/>
        <xdr:cNvSpPr>
          <a:spLocks/>
        </xdr:cNvSpPr>
      </xdr:nvSpPr>
      <xdr:spPr>
        <a:xfrm>
          <a:off x="2524125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8</xdr:row>
      <xdr:rowOff>0</xdr:rowOff>
    </xdr:from>
    <xdr:to>
      <xdr:col>3</xdr:col>
      <xdr:colOff>295275</xdr:colOff>
      <xdr:row>8</xdr:row>
      <xdr:rowOff>0</xdr:rowOff>
    </xdr:to>
    <xdr:sp>
      <xdr:nvSpPr>
        <xdr:cNvPr id="5" name="Line 11"/>
        <xdr:cNvSpPr>
          <a:spLocks/>
        </xdr:cNvSpPr>
      </xdr:nvSpPr>
      <xdr:spPr>
        <a:xfrm>
          <a:off x="24860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8</xdr:row>
      <xdr:rowOff>0</xdr:rowOff>
    </xdr:from>
    <xdr:to>
      <xdr:col>3</xdr:col>
      <xdr:colOff>333375</xdr:colOff>
      <xdr:row>8</xdr:row>
      <xdr:rowOff>0</xdr:rowOff>
    </xdr:to>
    <xdr:sp>
      <xdr:nvSpPr>
        <xdr:cNvPr id="6" name="Line 12"/>
        <xdr:cNvSpPr>
          <a:spLocks/>
        </xdr:cNvSpPr>
      </xdr:nvSpPr>
      <xdr:spPr>
        <a:xfrm>
          <a:off x="25241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10</xdr:row>
      <xdr:rowOff>0</xdr:rowOff>
    </xdr:from>
    <xdr:to>
      <xdr:col>3</xdr:col>
      <xdr:colOff>295275</xdr:colOff>
      <xdr:row>10</xdr:row>
      <xdr:rowOff>0</xdr:rowOff>
    </xdr:to>
    <xdr:sp>
      <xdr:nvSpPr>
        <xdr:cNvPr id="7" name="Line 15"/>
        <xdr:cNvSpPr>
          <a:spLocks/>
        </xdr:cNvSpPr>
      </xdr:nvSpPr>
      <xdr:spPr>
        <a:xfrm>
          <a:off x="24860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10</xdr:row>
      <xdr:rowOff>0</xdr:rowOff>
    </xdr:from>
    <xdr:to>
      <xdr:col>3</xdr:col>
      <xdr:colOff>333375</xdr:colOff>
      <xdr:row>10</xdr:row>
      <xdr:rowOff>0</xdr:rowOff>
    </xdr:to>
    <xdr:sp>
      <xdr:nvSpPr>
        <xdr:cNvPr id="8" name="Line 16"/>
        <xdr:cNvSpPr>
          <a:spLocks/>
        </xdr:cNvSpPr>
      </xdr:nvSpPr>
      <xdr:spPr>
        <a:xfrm>
          <a:off x="25241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12</xdr:row>
      <xdr:rowOff>0</xdr:rowOff>
    </xdr:from>
    <xdr:to>
      <xdr:col>3</xdr:col>
      <xdr:colOff>295275</xdr:colOff>
      <xdr:row>12</xdr:row>
      <xdr:rowOff>0</xdr:rowOff>
    </xdr:to>
    <xdr:sp>
      <xdr:nvSpPr>
        <xdr:cNvPr id="9" name="Line 19"/>
        <xdr:cNvSpPr>
          <a:spLocks/>
        </xdr:cNvSpPr>
      </xdr:nvSpPr>
      <xdr:spPr>
        <a:xfrm>
          <a:off x="24860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12</xdr:row>
      <xdr:rowOff>0</xdr:rowOff>
    </xdr:from>
    <xdr:to>
      <xdr:col>3</xdr:col>
      <xdr:colOff>333375</xdr:colOff>
      <xdr:row>12</xdr:row>
      <xdr:rowOff>0</xdr:rowOff>
    </xdr:to>
    <xdr:sp>
      <xdr:nvSpPr>
        <xdr:cNvPr id="10" name="Line 20"/>
        <xdr:cNvSpPr>
          <a:spLocks/>
        </xdr:cNvSpPr>
      </xdr:nvSpPr>
      <xdr:spPr>
        <a:xfrm>
          <a:off x="25241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14</xdr:row>
      <xdr:rowOff>0</xdr:rowOff>
    </xdr:from>
    <xdr:to>
      <xdr:col>3</xdr:col>
      <xdr:colOff>295275</xdr:colOff>
      <xdr:row>14</xdr:row>
      <xdr:rowOff>0</xdr:rowOff>
    </xdr:to>
    <xdr:sp>
      <xdr:nvSpPr>
        <xdr:cNvPr id="11" name="Line 21"/>
        <xdr:cNvSpPr>
          <a:spLocks/>
        </xdr:cNvSpPr>
      </xdr:nvSpPr>
      <xdr:spPr>
        <a:xfrm>
          <a:off x="2486025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14</xdr:row>
      <xdr:rowOff>0</xdr:rowOff>
    </xdr:from>
    <xdr:to>
      <xdr:col>3</xdr:col>
      <xdr:colOff>333375</xdr:colOff>
      <xdr:row>14</xdr:row>
      <xdr:rowOff>0</xdr:rowOff>
    </xdr:to>
    <xdr:sp>
      <xdr:nvSpPr>
        <xdr:cNvPr id="12" name="Line 22"/>
        <xdr:cNvSpPr>
          <a:spLocks/>
        </xdr:cNvSpPr>
      </xdr:nvSpPr>
      <xdr:spPr>
        <a:xfrm>
          <a:off x="2524125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16</xdr:row>
      <xdr:rowOff>0</xdr:rowOff>
    </xdr:from>
    <xdr:to>
      <xdr:col>3</xdr:col>
      <xdr:colOff>295275</xdr:colOff>
      <xdr:row>16</xdr:row>
      <xdr:rowOff>0</xdr:rowOff>
    </xdr:to>
    <xdr:sp>
      <xdr:nvSpPr>
        <xdr:cNvPr id="13" name="Line 23"/>
        <xdr:cNvSpPr>
          <a:spLocks/>
        </xdr:cNvSpPr>
      </xdr:nvSpPr>
      <xdr:spPr>
        <a:xfrm>
          <a:off x="24860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16</xdr:row>
      <xdr:rowOff>0</xdr:rowOff>
    </xdr:from>
    <xdr:to>
      <xdr:col>3</xdr:col>
      <xdr:colOff>333375</xdr:colOff>
      <xdr:row>16</xdr:row>
      <xdr:rowOff>0</xdr:rowOff>
    </xdr:to>
    <xdr:sp>
      <xdr:nvSpPr>
        <xdr:cNvPr id="14" name="Line 24"/>
        <xdr:cNvSpPr>
          <a:spLocks/>
        </xdr:cNvSpPr>
      </xdr:nvSpPr>
      <xdr:spPr>
        <a:xfrm>
          <a:off x="25241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18</xdr:row>
      <xdr:rowOff>0</xdr:rowOff>
    </xdr:from>
    <xdr:to>
      <xdr:col>3</xdr:col>
      <xdr:colOff>295275</xdr:colOff>
      <xdr:row>18</xdr:row>
      <xdr:rowOff>0</xdr:rowOff>
    </xdr:to>
    <xdr:sp>
      <xdr:nvSpPr>
        <xdr:cNvPr id="15" name="Line 25"/>
        <xdr:cNvSpPr>
          <a:spLocks/>
        </xdr:cNvSpPr>
      </xdr:nvSpPr>
      <xdr:spPr>
        <a:xfrm>
          <a:off x="24860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18</xdr:row>
      <xdr:rowOff>0</xdr:rowOff>
    </xdr:from>
    <xdr:to>
      <xdr:col>3</xdr:col>
      <xdr:colOff>333375</xdr:colOff>
      <xdr:row>18</xdr:row>
      <xdr:rowOff>0</xdr:rowOff>
    </xdr:to>
    <xdr:sp>
      <xdr:nvSpPr>
        <xdr:cNvPr id="16" name="Line 26"/>
        <xdr:cNvSpPr>
          <a:spLocks/>
        </xdr:cNvSpPr>
      </xdr:nvSpPr>
      <xdr:spPr>
        <a:xfrm>
          <a:off x="25241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20</xdr:row>
      <xdr:rowOff>0</xdr:rowOff>
    </xdr:from>
    <xdr:to>
      <xdr:col>3</xdr:col>
      <xdr:colOff>295275</xdr:colOff>
      <xdr:row>20</xdr:row>
      <xdr:rowOff>0</xdr:rowOff>
    </xdr:to>
    <xdr:sp>
      <xdr:nvSpPr>
        <xdr:cNvPr id="17" name="Line 27"/>
        <xdr:cNvSpPr>
          <a:spLocks/>
        </xdr:cNvSpPr>
      </xdr:nvSpPr>
      <xdr:spPr>
        <a:xfrm>
          <a:off x="248602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20</xdr:row>
      <xdr:rowOff>0</xdr:rowOff>
    </xdr:from>
    <xdr:to>
      <xdr:col>3</xdr:col>
      <xdr:colOff>333375</xdr:colOff>
      <xdr:row>20</xdr:row>
      <xdr:rowOff>0</xdr:rowOff>
    </xdr:to>
    <xdr:sp>
      <xdr:nvSpPr>
        <xdr:cNvPr id="18" name="Line 28"/>
        <xdr:cNvSpPr>
          <a:spLocks/>
        </xdr:cNvSpPr>
      </xdr:nvSpPr>
      <xdr:spPr>
        <a:xfrm>
          <a:off x="252412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22</xdr:row>
      <xdr:rowOff>0</xdr:rowOff>
    </xdr:from>
    <xdr:to>
      <xdr:col>3</xdr:col>
      <xdr:colOff>295275</xdr:colOff>
      <xdr:row>22</xdr:row>
      <xdr:rowOff>0</xdr:rowOff>
    </xdr:to>
    <xdr:sp>
      <xdr:nvSpPr>
        <xdr:cNvPr id="19" name="Line 29"/>
        <xdr:cNvSpPr>
          <a:spLocks/>
        </xdr:cNvSpPr>
      </xdr:nvSpPr>
      <xdr:spPr>
        <a:xfrm>
          <a:off x="2486025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22</xdr:row>
      <xdr:rowOff>0</xdr:rowOff>
    </xdr:from>
    <xdr:to>
      <xdr:col>3</xdr:col>
      <xdr:colOff>333375</xdr:colOff>
      <xdr:row>22</xdr:row>
      <xdr:rowOff>0</xdr:rowOff>
    </xdr:to>
    <xdr:sp>
      <xdr:nvSpPr>
        <xdr:cNvPr id="20" name="Line 30"/>
        <xdr:cNvSpPr>
          <a:spLocks/>
        </xdr:cNvSpPr>
      </xdr:nvSpPr>
      <xdr:spPr>
        <a:xfrm>
          <a:off x="2524125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257175</xdr:colOff>
      <xdr:row>0</xdr:row>
      <xdr:rowOff>152400</xdr:rowOff>
    </xdr:from>
    <xdr:to>
      <xdr:col>15</xdr:col>
      <xdr:colOff>485775</xdr:colOff>
      <xdr:row>6</xdr:row>
      <xdr:rowOff>28575</xdr:rowOff>
    </xdr:to>
    <xdr:pic>
      <xdr:nvPicPr>
        <xdr:cNvPr id="2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52400"/>
          <a:ext cx="2667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476250</xdr:colOff>
      <xdr:row>0</xdr:row>
      <xdr:rowOff>114300</xdr:rowOff>
    </xdr:from>
    <xdr:to>
      <xdr:col>18</xdr:col>
      <xdr:colOff>457200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18097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133350</xdr:rowOff>
    </xdr:from>
    <xdr:to>
      <xdr:col>5</xdr:col>
      <xdr:colOff>523875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162175" y="1400175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409575</xdr:colOff>
      <xdr:row>0</xdr:row>
      <xdr:rowOff>114300</xdr:rowOff>
    </xdr:from>
    <xdr:to>
      <xdr:col>17</xdr:col>
      <xdr:colOff>438150</xdr:colOff>
      <xdr:row>6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14300"/>
          <a:ext cx="1857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24"/>
  <sheetViews>
    <sheetView showRowColHeaders="0" showZeros="0" tabSelected="1" workbookViewId="0" topLeftCell="A1">
      <selection activeCell="A1" sqref="A1"/>
    </sheetView>
  </sheetViews>
  <sheetFormatPr defaultColWidth="9.140625" defaultRowHeight="12.75"/>
  <cols>
    <col min="1" max="1" width="4.57421875" style="39" customWidth="1"/>
    <col min="2" max="2" width="17.140625" style="39" customWidth="1"/>
    <col min="3" max="10" width="9.140625" style="39" customWidth="1"/>
    <col min="11" max="11" width="14.00390625" style="39" customWidth="1"/>
    <col min="12" max="16384" width="9.140625" style="39" customWidth="1"/>
  </cols>
  <sheetData>
    <row r="1" spans="1:12" ht="23.25">
      <c r="A1" s="31"/>
      <c r="B1" s="32" t="s">
        <v>8</v>
      </c>
      <c r="C1" s="31"/>
      <c r="D1" s="33"/>
      <c r="E1" s="31"/>
      <c r="F1" s="33"/>
      <c r="G1" s="33"/>
      <c r="H1" s="33"/>
      <c r="I1" s="33"/>
      <c r="J1" s="31"/>
      <c r="K1" s="31"/>
      <c r="L1" s="31"/>
    </row>
    <row r="2" spans="1:12" ht="23.25">
      <c r="A2" s="31"/>
      <c r="B2" s="34" t="s">
        <v>33</v>
      </c>
      <c r="C2" s="31"/>
      <c r="D2" s="33"/>
      <c r="E2" s="31"/>
      <c r="F2" s="33"/>
      <c r="G2" s="33"/>
      <c r="H2" s="33"/>
      <c r="I2" s="33"/>
      <c r="J2" s="31"/>
      <c r="K2" s="31"/>
      <c r="L2" s="31"/>
    </row>
    <row r="3" spans="1:12" ht="24" thickBot="1">
      <c r="A3" s="31"/>
      <c r="B3" s="31"/>
      <c r="C3" s="31"/>
      <c r="D3" s="33"/>
      <c r="E3" s="31"/>
      <c r="F3" s="33"/>
      <c r="G3" s="33"/>
      <c r="H3" s="33"/>
      <c r="I3" s="33"/>
      <c r="J3" s="31"/>
      <c r="K3" s="31"/>
      <c r="L3" s="31"/>
    </row>
    <row r="4" spans="1:12" ht="24" thickBot="1">
      <c r="A4" s="31"/>
      <c r="B4" s="31" t="s">
        <v>32</v>
      </c>
      <c r="C4" s="37"/>
      <c r="D4" s="35" t="s">
        <v>1</v>
      </c>
      <c r="E4" s="38"/>
      <c r="F4" s="33" t="s">
        <v>1</v>
      </c>
      <c r="G4" s="29"/>
      <c r="H4" s="33" t="s">
        <v>2</v>
      </c>
      <c r="I4" s="33" t="s">
        <v>3</v>
      </c>
      <c r="J4" s="31"/>
      <c r="K4" s="31"/>
      <c r="L4" s="31"/>
    </row>
    <row r="5" spans="1:12" ht="24" thickBot="1">
      <c r="A5" s="31"/>
      <c r="B5" s="31"/>
      <c r="C5" s="31"/>
      <c r="D5" s="33"/>
      <c r="E5" s="31"/>
      <c r="F5" s="33"/>
      <c r="G5" s="33"/>
      <c r="H5" s="33"/>
      <c r="I5" s="33"/>
      <c r="J5" s="31"/>
      <c r="K5" s="31"/>
      <c r="L5" s="31"/>
    </row>
    <row r="6" spans="1:12" ht="24" thickBot="1">
      <c r="A6" s="31"/>
      <c r="B6" s="31"/>
      <c r="C6" s="31"/>
      <c r="D6" s="29"/>
      <c r="E6" s="31"/>
      <c r="F6" s="33" t="s">
        <v>1</v>
      </c>
      <c r="G6" s="29"/>
      <c r="H6" s="33" t="s">
        <v>2</v>
      </c>
      <c r="I6" s="30"/>
      <c r="J6" s="31"/>
      <c r="K6" s="31">
        <f>IF(OR(C4="",E4="",G4="",D6="",G6="",I6=""),"",IF(AND(C4=46,E4=4,G4=4,D6=50,G6=4,I6=54),"Bravo!","Fout!"))</f>
      </c>
      <c r="L6" s="31"/>
    </row>
    <row r="7" spans="1:12" ht="24" thickBot="1">
      <c r="A7" s="31"/>
      <c r="B7" s="31"/>
      <c r="C7" s="31"/>
      <c r="D7" s="33"/>
      <c r="E7" s="31"/>
      <c r="F7" s="33"/>
      <c r="G7" s="33"/>
      <c r="H7" s="33"/>
      <c r="I7" s="33"/>
      <c r="J7" s="31"/>
      <c r="K7" s="31"/>
      <c r="L7" s="31"/>
    </row>
    <row r="8" spans="1:12" ht="24" thickBot="1">
      <c r="A8" s="31"/>
      <c r="B8" s="31" t="s">
        <v>34</v>
      </c>
      <c r="C8" s="37"/>
      <c r="D8" s="35" t="s">
        <v>1</v>
      </c>
      <c r="E8" s="38"/>
      <c r="F8" s="33" t="s">
        <v>1</v>
      </c>
      <c r="G8" s="29"/>
      <c r="H8" s="33" t="s">
        <v>2</v>
      </c>
      <c r="I8" s="33" t="s">
        <v>3</v>
      </c>
      <c r="J8" s="31"/>
      <c r="K8" s="31"/>
      <c r="L8" s="31"/>
    </row>
    <row r="9" spans="1:12" ht="24" thickBot="1">
      <c r="A9" s="31"/>
      <c r="B9" s="31"/>
      <c r="C9" s="31"/>
      <c r="D9" s="33"/>
      <c r="E9" s="31"/>
      <c r="F9" s="33"/>
      <c r="G9" s="33"/>
      <c r="H9" s="33"/>
      <c r="I9" s="33"/>
      <c r="J9" s="31"/>
      <c r="K9" s="31"/>
      <c r="L9" s="31"/>
    </row>
    <row r="10" spans="1:12" ht="24" thickBot="1">
      <c r="A10" s="31"/>
      <c r="B10" s="31"/>
      <c r="C10" s="31"/>
      <c r="D10" s="29"/>
      <c r="E10" s="31"/>
      <c r="F10" s="33" t="s">
        <v>1</v>
      </c>
      <c r="G10" s="29"/>
      <c r="H10" s="33" t="s">
        <v>2</v>
      </c>
      <c r="I10" s="30"/>
      <c r="J10" s="31"/>
      <c r="K10" s="31">
        <f>IF(OR(C8="",E8="",G8="",D10="",G10="",I10=""),"",IF(AND(C8=57,E8=3,G8=2,D10=60,G10=2,I10=62),"Bravo!","Fout!"))</f>
      </c>
      <c r="L10" s="31"/>
    </row>
    <row r="11" spans="1:12" ht="24" thickBot="1">
      <c r="A11" s="31"/>
      <c r="B11" s="31"/>
      <c r="C11" s="31"/>
      <c r="D11" s="33"/>
      <c r="E11" s="31"/>
      <c r="F11" s="33"/>
      <c r="G11" s="33"/>
      <c r="H11" s="33"/>
      <c r="I11" s="33"/>
      <c r="J11" s="31"/>
      <c r="K11" s="31"/>
      <c r="L11" s="31"/>
    </row>
    <row r="12" spans="1:12" ht="24" thickBot="1">
      <c r="A12" s="31"/>
      <c r="B12" s="31" t="s">
        <v>35</v>
      </c>
      <c r="C12" s="37"/>
      <c r="D12" s="35" t="s">
        <v>1</v>
      </c>
      <c r="E12" s="38"/>
      <c r="F12" s="33" t="s">
        <v>1</v>
      </c>
      <c r="G12" s="29"/>
      <c r="H12" s="33" t="s">
        <v>2</v>
      </c>
      <c r="I12" s="33" t="s">
        <v>3</v>
      </c>
      <c r="J12" s="31"/>
      <c r="K12" s="31"/>
      <c r="L12" s="31"/>
    </row>
    <row r="13" spans="1:12" ht="24" thickBot="1">
      <c r="A13" s="31"/>
      <c r="B13" s="31"/>
      <c r="C13" s="31"/>
      <c r="D13" s="33"/>
      <c r="E13" s="31"/>
      <c r="F13" s="33"/>
      <c r="G13" s="33"/>
      <c r="H13" s="33"/>
      <c r="I13" s="33"/>
      <c r="J13" s="31"/>
      <c r="K13" s="31"/>
      <c r="L13" s="31"/>
    </row>
    <row r="14" spans="1:12" ht="24" thickBot="1">
      <c r="A14" s="31"/>
      <c r="B14" s="31"/>
      <c r="C14" s="31"/>
      <c r="D14" s="29"/>
      <c r="E14" s="31"/>
      <c r="F14" s="33" t="s">
        <v>1</v>
      </c>
      <c r="G14" s="29"/>
      <c r="H14" s="33" t="s">
        <v>2</v>
      </c>
      <c r="I14" s="30"/>
      <c r="J14" s="31"/>
      <c r="K14" s="31">
        <f>IF(OR(C12="",E12="",G12="",D14="",G14="",I14=""),"",IF(AND(C12=49,E12=1,G12=3,D14=50,G14=3,I14=53),"Bravo!","Fout!"))</f>
      </c>
      <c r="L14" s="31"/>
    </row>
    <row r="15" spans="1:12" ht="24" thickBot="1">
      <c r="A15" s="31"/>
      <c r="B15" s="31"/>
      <c r="C15" s="31"/>
      <c r="D15" s="33"/>
      <c r="E15" s="31"/>
      <c r="F15" s="33"/>
      <c r="G15" s="33"/>
      <c r="H15" s="33"/>
      <c r="I15" s="33"/>
      <c r="J15" s="31"/>
      <c r="K15" s="31"/>
      <c r="L15" s="31"/>
    </row>
    <row r="16" spans="1:12" ht="24" thickBot="1">
      <c r="A16" s="31"/>
      <c r="B16" s="31" t="s">
        <v>36</v>
      </c>
      <c r="C16" s="37"/>
      <c r="D16" s="35" t="s">
        <v>1</v>
      </c>
      <c r="E16" s="38"/>
      <c r="F16" s="33" t="s">
        <v>1</v>
      </c>
      <c r="G16" s="29"/>
      <c r="H16" s="33" t="s">
        <v>2</v>
      </c>
      <c r="I16" s="33" t="s">
        <v>3</v>
      </c>
      <c r="J16" s="31"/>
      <c r="K16" s="31"/>
      <c r="L16" s="31"/>
    </row>
    <row r="17" spans="1:12" ht="24" thickBot="1">
      <c r="A17" s="31"/>
      <c r="B17" s="31"/>
      <c r="C17" s="31"/>
      <c r="D17" s="33"/>
      <c r="E17" s="31"/>
      <c r="F17" s="33"/>
      <c r="G17" s="33"/>
      <c r="H17" s="33"/>
      <c r="I17" s="33"/>
      <c r="J17" s="31"/>
      <c r="K17" s="31"/>
      <c r="L17" s="31"/>
    </row>
    <row r="18" spans="1:12" ht="24" thickBot="1">
      <c r="A18" s="31"/>
      <c r="B18" s="31"/>
      <c r="C18" s="31"/>
      <c r="D18" s="29"/>
      <c r="E18" s="31"/>
      <c r="F18" s="33" t="s">
        <v>1</v>
      </c>
      <c r="G18" s="29"/>
      <c r="H18" s="33" t="s">
        <v>2</v>
      </c>
      <c r="I18" s="30"/>
      <c r="J18" s="31"/>
      <c r="K18" s="31">
        <f>IF(OR(C16="",E16="",G16="",D18="",G18="",I18=""),"",IF(AND(C16=63,E16=7,G16=2,D18=70,G18=2,I18=72),"Bravo!","Fout!"))</f>
      </c>
      <c r="L18" s="31"/>
    </row>
    <row r="19" spans="1:12" ht="24" thickBot="1">
      <c r="A19" s="31"/>
      <c r="B19" s="31"/>
      <c r="C19" s="31"/>
      <c r="D19" s="33"/>
      <c r="E19" s="31"/>
      <c r="F19" s="33"/>
      <c r="G19" s="33"/>
      <c r="H19" s="33"/>
      <c r="I19" s="33"/>
      <c r="J19" s="31"/>
      <c r="K19" s="31"/>
      <c r="L19" s="31"/>
    </row>
    <row r="20" spans="1:12" ht="24" thickBot="1">
      <c r="A20" s="31"/>
      <c r="B20" s="31" t="s">
        <v>37</v>
      </c>
      <c r="C20" s="37"/>
      <c r="D20" s="35" t="s">
        <v>1</v>
      </c>
      <c r="E20" s="38"/>
      <c r="F20" s="33" t="s">
        <v>1</v>
      </c>
      <c r="G20" s="29"/>
      <c r="H20" s="33" t="s">
        <v>2</v>
      </c>
      <c r="I20" s="33" t="s">
        <v>3</v>
      </c>
      <c r="J20" s="31"/>
      <c r="K20" s="31"/>
      <c r="L20" s="31"/>
    </row>
    <row r="21" spans="1:12" ht="24" thickBot="1">
      <c r="A21" s="31"/>
      <c r="B21" s="31"/>
      <c r="C21" s="31"/>
      <c r="D21" s="33"/>
      <c r="E21" s="31"/>
      <c r="F21" s="33"/>
      <c r="G21" s="33"/>
      <c r="H21" s="33"/>
      <c r="I21" s="33"/>
      <c r="J21" s="31"/>
      <c r="K21" s="31"/>
      <c r="L21" s="31"/>
    </row>
    <row r="22" spans="1:12" ht="24" thickBot="1">
      <c r="A22" s="31"/>
      <c r="B22" s="31"/>
      <c r="C22" s="31"/>
      <c r="D22" s="29"/>
      <c r="E22" s="31"/>
      <c r="F22" s="33" t="s">
        <v>1</v>
      </c>
      <c r="G22" s="29"/>
      <c r="H22" s="33" t="s">
        <v>2</v>
      </c>
      <c r="I22" s="30"/>
      <c r="J22" s="31"/>
      <c r="K22" s="31">
        <f>IF(OR(C20="",E20="",G20="",D22="",G22="",I22=""),"",IF(AND(C20=25,E20=5,G20=1,D22=30,G22=1,I22=31),"Bravo!","Fout!"))</f>
      </c>
      <c r="L22" s="31"/>
    </row>
    <row r="23" spans="1:12" ht="23.25">
      <c r="A23" s="31"/>
      <c r="B23" s="31"/>
      <c r="C23" s="31"/>
      <c r="D23" s="33"/>
      <c r="E23" s="31"/>
      <c r="F23" s="33"/>
      <c r="G23" s="33"/>
      <c r="H23" s="33"/>
      <c r="I23" s="33"/>
      <c r="J23" s="31"/>
      <c r="K23" s="31"/>
      <c r="L23" s="31"/>
    </row>
    <row r="24" spans="9:12" ht="23.25">
      <c r="I24" s="33"/>
      <c r="J24" s="36" t="s">
        <v>11</v>
      </c>
      <c r="K24" s="31">
        <f>COUNTIF(K6:K22,"Bravo!")</f>
        <v>0</v>
      </c>
      <c r="L24" s="31" t="s">
        <v>10</v>
      </c>
    </row>
  </sheetData>
  <sheetProtection password="CCB6" sheet="1" objects="1" scenarios="1"/>
  <conditionalFormatting sqref="K6 K10 K14 K18 K22">
    <cfRule type="cellIs" priority="1" dxfId="0" operator="equal" stopIfTrue="1">
      <formula>"Bravo!"</formula>
    </cfRule>
    <cfRule type="cellIs" priority="2" dxfId="1" operator="equal" stopIfTrue="1">
      <formula>"Fout!"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L24"/>
  <sheetViews>
    <sheetView showRowColHeaders="0" showZeros="0" workbookViewId="0" topLeftCell="A10">
      <selection activeCell="A1" sqref="A1"/>
    </sheetView>
  </sheetViews>
  <sheetFormatPr defaultColWidth="9.140625" defaultRowHeight="12.75"/>
  <cols>
    <col min="1" max="1" width="4.57421875" style="43" customWidth="1"/>
    <col min="2" max="2" width="17.140625" style="43" customWidth="1"/>
    <col min="3" max="10" width="9.140625" style="43" customWidth="1"/>
    <col min="11" max="11" width="14.00390625" style="43" customWidth="1"/>
    <col min="12" max="16384" width="9.140625" style="43" customWidth="1"/>
  </cols>
  <sheetData>
    <row r="1" spans="1:12" ht="23.25">
      <c r="A1" s="40"/>
      <c r="B1" s="41" t="s">
        <v>8</v>
      </c>
      <c r="C1" s="40"/>
      <c r="D1" s="42"/>
      <c r="E1" s="40"/>
      <c r="F1" s="42"/>
      <c r="G1" s="42"/>
      <c r="H1" s="42"/>
      <c r="I1" s="42"/>
      <c r="J1" s="40"/>
      <c r="K1" s="40"/>
      <c r="L1" s="40"/>
    </row>
    <row r="2" spans="1:12" ht="23.25">
      <c r="A2" s="40"/>
      <c r="B2" s="44" t="s">
        <v>43</v>
      </c>
      <c r="C2" s="40"/>
      <c r="D2" s="42"/>
      <c r="E2" s="40"/>
      <c r="F2" s="42"/>
      <c r="G2" s="42"/>
      <c r="H2" s="42"/>
      <c r="I2" s="42"/>
      <c r="J2" s="40"/>
      <c r="K2" s="40"/>
      <c r="L2" s="40"/>
    </row>
    <row r="3" spans="1:12" ht="24" thickBot="1">
      <c r="A3" s="40"/>
      <c r="B3" s="40"/>
      <c r="C3" s="40"/>
      <c r="D3" s="42"/>
      <c r="E3" s="40"/>
      <c r="F3" s="42"/>
      <c r="G3" s="42"/>
      <c r="H3" s="42"/>
      <c r="I3" s="42"/>
      <c r="J3" s="40"/>
      <c r="K3" s="40"/>
      <c r="L3" s="40"/>
    </row>
    <row r="4" spans="1:12" ht="24" thickBot="1">
      <c r="A4" s="40"/>
      <c r="B4" s="40" t="s">
        <v>38</v>
      </c>
      <c r="C4" s="37"/>
      <c r="D4" s="45" t="s">
        <v>15</v>
      </c>
      <c r="E4" s="38"/>
      <c r="F4" s="42" t="s">
        <v>15</v>
      </c>
      <c r="G4" s="29"/>
      <c r="H4" s="42" t="s">
        <v>2</v>
      </c>
      <c r="I4" s="42" t="s">
        <v>3</v>
      </c>
      <c r="J4" s="40"/>
      <c r="K4" s="40"/>
      <c r="L4" s="40"/>
    </row>
    <row r="5" spans="1:12" ht="24" thickBot="1">
      <c r="A5" s="40"/>
      <c r="B5" s="40"/>
      <c r="C5" s="40"/>
      <c r="D5" s="42"/>
      <c r="E5" s="40"/>
      <c r="F5" s="42"/>
      <c r="G5" s="42"/>
      <c r="H5" s="42"/>
      <c r="I5" s="42"/>
      <c r="J5" s="40"/>
      <c r="K5" s="40"/>
      <c r="L5" s="40"/>
    </row>
    <row r="6" spans="1:12" ht="24" thickBot="1">
      <c r="A6" s="40"/>
      <c r="B6" s="40"/>
      <c r="C6" s="40"/>
      <c r="D6" s="29"/>
      <c r="E6" s="40"/>
      <c r="F6" s="42" t="s">
        <v>15</v>
      </c>
      <c r="G6" s="29"/>
      <c r="H6" s="42" t="s">
        <v>2</v>
      </c>
      <c r="I6" s="30"/>
      <c r="J6" s="40"/>
      <c r="K6" s="40">
        <f>IF(OR(C4="",E4="",G4="",D6="",G6="",I6=""),"",IF(AND(C4=36,E4=6,G4=2,D6=30,G6=2,I6=28),"Bravo!","Fout!"))</f>
      </c>
      <c r="L6" s="40"/>
    </row>
    <row r="7" spans="1:12" ht="24" thickBot="1">
      <c r="A7" s="40"/>
      <c r="B7" s="40"/>
      <c r="C7" s="40"/>
      <c r="D7" s="42"/>
      <c r="E7" s="40"/>
      <c r="F7" s="42"/>
      <c r="G7" s="42"/>
      <c r="H7" s="42"/>
      <c r="I7" s="42"/>
      <c r="J7" s="40"/>
      <c r="K7" s="40"/>
      <c r="L7" s="40"/>
    </row>
    <row r="8" spans="1:12" ht="24" thickBot="1">
      <c r="A8" s="40"/>
      <c r="B8" s="40" t="s">
        <v>39</v>
      </c>
      <c r="C8" s="37"/>
      <c r="D8" s="45" t="s">
        <v>15</v>
      </c>
      <c r="E8" s="38"/>
      <c r="F8" s="42" t="s">
        <v>15</v>
      </c>
      <c r="G8" s="29"/>
      <c r="H8" s="42" t="s">
        <v>2</v>
      </c>
      <c r="I8" s="42" t="s">
        <v>3</v>
      </c>
      <c r="J8" s="40"/>
      <c r="K8" s="40"/>
      <c r="L8" s="40"/>
    </row>
    <row r="9" spans="1:12" ht="24" thickBot="1">
      <c r="A9" s="40"/>
      <c r="B9" s="40"/>
      <c r="C9" s="40"/>
      <c r="D9" s="42"/>
      <c r="E9" s="40"/>
      <c r="F9" s="42"/>
      <c r="G9" s="42"/>
      <c r="H9" s="42"/>
      <c r="I9" s="42"/>
      <c r="J9" s="40"/>
      <c r="K9" s="40"/>
      <c r="L9" s="40"/>
    </row>
    <row r="10" spans="1:12" ht="24" thickBot="1">
      <c r="A10" s="40"/>
      <c r="B10" s="40"/>
      <c r="C10" s="40"/>
      <c r="D10" s="29"/>
      <c r="E10" s="40"/>
      <c r="F10" s="42" t="s">
        <v>15</v>
      </c>
      <c r="G10" s="29"/>
      <c r="H10" s="42" t="s">
        <v>2</v>
      </c>
      <c r="I10" s="30"/>
      <c r="J10" s="40"/>
      <c r="K10" s="40">
        <f>IF(OR(C8="",E8="",G8="",D10="",G10="",I10=""),"",IF(AND(C8=75,E8=5,G8=2,D10=70,G10=2,I10=68),"Bravo!","Fout!"))</f>
      </c>
      <c r="L10" s="40"/>
    </row>
    <row r="11" spans="1:12" ht="24" thickBot="1">
      <c r="A11" s="40"/>
      <c r="B11" s="40"/>
      <c r="C11" s="40"/>
      <c r="D11" s="42"/>
      <c r="E11" s="40"/>
      <c r="F11" s="42"/>
      <c r="G11" s="42"/>
      <c r="H11" s="42"/>
      <c r="I11" s="42"/>
      <c r="J11" s="40"/>
      <c r="K11" s="40"/>
      <c r="L11" s="40"/>
    </row>
    <row r="12" spans="1:12" ht="24" thickBot="1">
      <c r="A12" s="40"/>
      <c r="B12" s="40" t="s">
        <v>40</v>
      </c>
      <c r="C12" s="37"/>
      <c r="D12" s="45" t="s">
        <v>15</v>
      </c>
      <c r="E12" s="38"/>
      <c r="F12" s="42" t="s">
        <v>15</v>
      </c>
      <c r="G12" s="29"/>
      <c r="H12" s="42" t="s">
        <v>2</v>
      </c>
      <c r="I12" s="42" t="s">
        <v>3</v>
      </c>
      <c r="J12" s="40"/>
      <c r="K12" s="40"/>
      <c r="L12" s="40"/>
    </row>
    <row r="13" spans="1:12" ht="24" thickBot="1">
      <c r="A13" s="40"/>
      <c r="B13" s="40"/>
      <c r="C13" s="40"/>
      <c r="D13" s="42"/>
      <c r="E13" s="40"/>
      <c r="F13" s="42"/>
      <c r="G13" s="42"/>
      <c r="H13" s="42"/>
      <c r="I13" s="42"/>
      <c r="J13" s="40"/>
      <c r="K13" s="40"/>
      <c r="L13" s="40"/>
    </row>
    <row r="14" spans="1:12" ht="24" thickBot="1">
      <c r="A14" s="40"/>
      <c r="B14" s="40"/>
      <c r="C14" s="40"/>
      <c r="D14" s="29"/>
      <c r="E14" s="40"/>
      <c r="F14" s="42" t="s">
        <v>15</v>
      </c>
      <c r="G14" s="29"/>
      <c r="H14" s="42" t="s">
        <v>2</v>
      </c>
      <c r="I14" s="30"/>
      <c r="J14" s="40"/>
      <c r="K14" s="40">
        <f>IF(OR(C12="",E12="",G12="",D14="",G14="",I14=""),"",IF(AND(C12=64,E12=4,G12=1,D14=60,G14=1,I14=59),"Bravo!","Fout!"))</f>
      </c>
      <c r="L14" s="40"/>
    </row>
    <row r="15" spans="1:12" ht="24" thickBot="1">
      <c r="A15" s="40"/>
      <c r="B15" s="40"/>
      <c r="C15" s="40"/>
      <c r="D15" s="42"/>
      <c r="E15" s="40"/>
      <c r="F15" s="42"/>
      <c r="G15" s="42"/>
      <c r="H15" s="42"/>
      <c r="I15" s="42"/>
      <c r="J15" s="40"/>
      <c r="K15" s="40"/>
      <c r="L15" s="40"/>
    </row>
    <row r="16" spans="1:12" ht="24" thickBot="1">
      <c r="A16" s="40"/>
      <c r="B16" s="40" t="s">
        <v>41</v>
      </c>
      <c r="C16" s="37"/>
      <c r="D16" s="45" t="s">
        <v>15</v>
      </c>
      <c r="E16" s="38"/>
      <c r="F16" s="42" t="s">
        <v>15</v>
      </c>
      <c r="G16" s="29"/>
      <c r="H16" s="42" t="s">
        <v>2</v>
      </c>
      <c r="I16" s="42" t="s">
        <v>3</v>
      </c>
      <c r="J16" s="40"/>
      <c r="K16" s="40"/>
      <c r="L16" s="40"/>
    </row>
    <row r="17" spans="1:12" ht="24" thickBot="1">
      <c r="A17" s="40"/>
      <c r="B17" s="40"/>
      <c r="C17" s="40"/>
      <c r="D17" s="42"/>
      <c r="E17" s="40"/>
      <c r="F17" s="42"/>
      <c r="G17" s="42"/>
      <c r="H17" s="42"/>
      <c r="I17" s="42"/>
      <c r="J17" s="40"/>
      <c r="K17" s="40"/>
      <c r="L17" s="40"/>
    </row>
    <row r="18" spans="1:12" ht="24" thickBot="1">
      <c r="A18" s="40"/>
      <c r="B18" s="40"/>
      <c r="C18" s="40"/>
      <c r="D18" s="29"/>
      <c r="E18" s="40"/>
      <c r="F18" s="42" t="s">
        <v>15</v>
      </c>
      <c r="G18" s="29"/>
      <c r="H18" s="42" t="s">
        <v>2</v>
      </c>
      <c r="I18" s="30"/>
      <c r="J18" s="40"/>
      <c r="K18" s="40">
        <f>IF(OR(C16="",E16="",G16="",D18="",G18="",I18=""),"",IF(AND(C16=63,E16=3,G16=6,D18=60,G18=6,I18=54),"Bravo!","Fout!"))</f>
      </c>
      <c r="L18" s="40"/>
    </row>
    <row r="19" spans="1:12" ht="24" thickBot="1">
      <c r="A19" s="40"/>
      <c r="B19" s="40"/>
      <c r="C19" s="40"/>
      <c r="D19" s="42"/>
      <c r="E19" s="40"/>
      <c r="F19" s="42"/>
      <c r="G19" s="42"/>
      <c r="H19" s="42"/>
      <c r="I19" s="42"/>
      <c r="J19" s="40"/>
      <c r="K19" s="40"/>
      <c r="L19" s="40"/>
    </row>
    <row r="20" spans="1:12" ht="24" thickBot="1">
      <c r="A20" s="40"/>
      <c r="B20" s="40" t="s">
        <v>42</v>
      </c>
      <c r="C20" s="37"/>
      <c r="D20" s="45" t="s">
        <v>15</v>
      </c>
      <c r="E20" s="38"/>
      <c r="F20" s="42" t="s">
        <v>15</v>
      </c>
      <c r="G20" s="29"/>
      <c r="H20" s="42" t="s">
        <v>2</v>
      </c>
      <c r="I20" s="42" t="s">
        <v>3</v>
      </c>
      <c r="J20" s="40"/>
      <c r="K20" s="40"/>
      <c r="L20" s="40"/>
    </row>
    <row r="21" spans="1:12" ht="24" thickBot="1">
      <c r="A21" s="40"/>
      <c r="B21" s="40"/>
      <c r="C21" s="40"/>
      <c r="D21" s="42"/>
      <c r="E21" s="40"/>
      <c r="F21" s="42"/>
      <c r="G21" s="42"/>
      <c r="H21" s="42"/>
      <c r="I21" s="42"/>
      <c r="J21" s="40"/>
      <c r="K21" s="40"/>
      <c r="L21" s="40"/>
    </row>
    <row r="22" spans="1:12" ht="24" thickBot="1">
      <c r="A22" s="40"/>
      <c r="B22" s="40"/>
      <c r="C22" s="40"/>
      <c r="D22" s="29"/>
      <c r="E22" s="40"/>
      <c r="F22" s="42" t="s">
        <v>15</v>
      </c>
      <c r="G22" s="29"/>
      <c r="H22" s="42" t="s">
        <v>2</v>
      </c>
      <c r="I22" s="30"/>
      <c r="J22" s="40"/>
      <c r="K22" s="40">
        <f>IF(OR(C20="",E20="",G20="",D22="",G22="",I22=""),"",IF(AND(C20=22,E20=2,G20=4,D22=20,G22=4,I22=16),"Bravo!","Fout!"))</f>
      </c>
      <c r="L22" s="40"/>
    </row>
    <row r="23" spans="1:12" ht="23.25">
      <c r="A23" s="40"/>
      <c r="B23" s="40"/>
      <c r="C23" s="40"/>
      <c r="D23" s="42"/>
      <c r="E23" s="40"/>
      <c r="F23" s="42"/>
      <c r="G23" s="42"/>
      <c r="H23" s="42"/>
      <c r="I23" s="42"/>
      <c r="J23" s="40"/>
      <c r="K23" s="40"/>
      <c r="L23" s="40"/>
    </row>
    <row r="24" spans="9:12" ht="23.25">
      <c r="I24" s="42"/>
      <c r="J24" s="46" t="s">
        <v>11</v>
      </c>
      <c r="K24" s="40">
        <f>COUNTIF(K6:K22,"Bravo!")</f>
        <v>0</v>
      </c>
      <c r="L24" s="40" t="s">
        <v>10</v>
      </c>
    </row>
  </sheetData>
  <sheetProtection password="CCB6" sheet="1" objects="1" scenarios="1"/>
  <conditionalFormatting sqref="K6 K10 K14 K18 K22">
    <cfRule type="cellIs" priority="1" dxfId="0" operator="equal" stopIfTrue="1">
      <formula>"Bravo!"</formula>
    </cfRule>
    <cfRule type="cellIs" priority="2" dxfId="1" operator="equal" stopIfTrue="1">
      <formula>"Fout!"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1:N28"/>
  <sheetViews>
    <sheetView showRowColHeaders="0" showZeros="0" workbookViewId="0" topLeftCell="A10">
      <selection activeCell="A1" sqref="A1"/>
    </sheetView>
  </sheetViews>
  <sheetFormatPr defaultColWidth="9.140625" defaultRowHeight="12.75"/>
  <cols>
    <col min="1" max="1" width="3.8515625" style="3" customWidth="1"/>
    <col min="2" max="2" width="17.57421875" style="1" customWidth="1"/>
    <col min="3" max="3" width="9.140625" style="1" customWidth="1"/>
    <col min="4" max="4" width="9.57421875" style="2" customWidth="1"/>
    <col min="5" max="5" width="9.140625" style="1" customWidth="1"/>
    <col min="6" max="6" width="9.140625" style="2" customWidth="1"/>
    <col min="7" max="7" width="6.421875" style="2" customWidth="1"/>
    <col min="8" max="8" width="9.140625" style="2" customWidth="1"/>
    <col min="9" max="9" width="6.8515625" style="2" customWidth="1"/>
    <col min="10" max="10" width="6.7109375" style="2" customWidth="1"/>
    <col min="11" max="11" width="9.140625" style="2" customWidth="1"/>
    <col min="12" max="12" width="9.140625" style="3" customWidth="1"/>
    <col min="13" max="13" width="19.57421875" style="3" bestFit="1" customWidth="1"/>
    <col min="14" max="20" width="9.140625" style="3" customWidth="1"/>
    <col min="21" max="16384" width="9.140625" style="1" customWidth="1"/>
  </cols>
  <sheetData>
    <row r="1" spans="2:11" ht="23.25">
      <c r="B1" s="17" t="s">
        <v>8</v>
      </c>
      <c r="C1" s="3"/>
      <c r="D1" s="5"/>
      <c r="E1" s="3"/>
      <c r="F1" s="5"/>
      <c r="G1" s="5"/>
      <c r="H1" s="5"/>
      <c r="I1" s="5"/>
      <c r="J1" s="5"/>
      <c r="K1" s="5"/>
    </row>
    <row r="2" spans="2:11" ht="23.25">
      <c r="B2" s="18" t="s">
        <v>9</v>
      </c>
      <c r="C2" s="3"/>
      <c r="D2" s="5"/>
      <c r="E2" s="3"/>
      <c r="F2" s="5"/>
      <c r="G2" s="5"/>
      <c r="H2" s="5"/>
      <c r="I2" s="5"/>
      <c r="J2" s="5"/>
      <c r="K2" s="5"/>
    </row>
    <row r="3" spans="2:11" ht="24" thickBot="1">
      <c r="B3" s="3"/>
      <c r="C3" s="3"/>
      <c r="D3" s="5"/>
      <c r="E3" s="3"/>
      <c r="F3" s="5"/>
      <c r="G3" s="5"/>
      <c r="H3" s="5"/>
      <c r="I3" s="5"/>
      <c r="J3" s="5"/>
      <c r="K3" s="5"/>
    </row>
    <row r="4" spans="2:11" ht="24" thickBot="1">
      <c r="B4" s="3" t="s">
        <v>0</v>
      </c>
      <c r="C4" s="6"/>
      <c r="D4" s="4" t="s">
        <v>1</v>
      </c>
      <c r="E4" s="7"/>
      <c r="F4" s="5" t="s">
        <v>1</v>
      </c>
      <c r="G4" s="5"/>
      <c r="H4" s="8"/>
      <c r="I4" s="5"/>
      <c r="J4" s="5" t="s">
        <v>2</v>
      </c>
      <c r="K4" s="5" t="s">
        <v>3</v>
      </c>
    </row>
    <row r="5" spans="2:11" ht="24" thickBot="1">
      <c r="B5" s="3"/>
      <c r="C5" s="3"/>
      <c r="D5" s="5"/>
      <c r="E5" s="3"/>
      <c r="F5" s="5"/>
      <c r="G5" s="5"/>
      <c r="H5" s="5"/>
      <c r="I5" s="5"/>
      <c r="J5" s="5"/>
      <c r="K5" s="5"/>
    </row>
    <row r="6" spans="2:13" ht="24" thickBot="1">
      <c r="B6" s="3"/>
      <c r="C6" s="3"/>
      <c r="D6" s="8"/>
      <c r="E6" s="3"/>
      <c r="F6" s="5" t="s">
        <v>1</v>
      </c>
      <c r="G6" s="8"/>
      <c r="H6" s="5" t="s">
        <v>1</v>
      </c>
      <c r="I6" s="8"/>
      <c r="J6" s="5" t="s">
        <v>2</v>
      </c>
      <c r="K6" s="9"/>
      <c r="M6" s="3">
        <f>IF(OR(C4="",E4="",H4="",D6="",G6="",I6="",K6=""),"",IF(AND(C4=46,E4=10,H4=8,D6=56,G6=4,I6=4,K6=64),"Bravo!","Fout!"))</f>
      </c>
    </row>
    <row r="7" spans="2:11" ht="24" thickBot="1">
      <c r="B7" s="3"/>
      <c r="C7" s="3"/>
      <c r="D7" s="5"/>
      <c r="E7" s="3"/>
      <c r="F7" s="5"/>
      <c r="G7" s="5"/>
      <c r="H7" s="5"/>
      <c r="I7" s="5"/>
      <c r="J7" s="5"/>
      <c r="K7" s="5"/>
    </row>
    <row r="8" spans="2:11" ht="24" thickBot="1">
      <c r="B8" s="3" t="s">
        <v>4</v>
      </c>
      <c r="C8" s="6"/>
      <c r="D8" s="4" t="s">
        <v>1</v>
      </c>
      <c r="E8" s="7"/>
      <c r="F8" s="5" t="s">
        <v>1</v>
      </c>
      <c r="G8" s="5"/>
      <c r="H8" s="8"/>
      <c r="I8" s="5"/>
      <c r="J8" s="5" t="s">
        <v>2</v>
      </c>
      <c r="K8" s="5" t="s">
        <v>3</v>
      </c>
    </row>
    <row r="9" spans="2:11" ht="24" thickBot="1">
      <c r="B9" s="3"/>
      <c r="C9" s="3"/>
      <c r="D9" s="5"/>
      <c r="E9" s="3"/>
      <c r="F9" s="5"/>
      <c r="G9" s="5"/>
      <c r="H9" s="5"/>
      <c r="I9" s="5"/>
      <c r="J9" s="5"/>
      <c r="K9" s="5"/>
    </row>
    <row r="10" spans="2:13" ht="24" thickBot="1">
      <c r="B10" s="3"/>
      <c r="C10" s="3"/>
      <c r="D10" s="8"/>
      <c r="E10" s="3"/>
      <c r="F10" s="5" t="s">
        <v>1</v>
      </c>
      <c r="G10" s="8"/>
      <c r="H10" s="5" t="s">
        <v>1</v>
      </c>
      <c r="I10" s="8"/>
      <c r="J10" s="5" t="s">
        <v>2</v>
      </c>
      <c r="K10" s="9"/>
      <c r="M10" s="3">
        <f>IF(OR(C8="",E8="",H8="",D10="",G10="",I10="",K10=""),"",IF(AND(C8=37,E8=10,H8=6,D10=47,G10=3,I10=3,K10=53),"Bravo!","Fout!"))</f>
      </c>
    </row>
    <row r="11" spans="2:11" ht="24" thickBot="1">
      <c r="B11" s="3"/>
      <c r="C11" s="3"/>
      <c r="D11" s="5"/>
      <c r="E11" s="3"/>
      <c r="F11" s="5"/>
      <c r="G11" s="5"/>
      <c r="H11" s="5"/>
      <c r="I11" s="5"/>
      <c r="J11" s="5"/>
      <c r="K11" s="5"/>
    </row>
    <row r="12" spans="2:11" ht="24" thickBot="1">
      <c r="B12" s="3" t="s">
        <v>5</v>
      </c>
      <c r="C12" s="6"/>
      <c r="D12" s="4" t="s">
        <v>1</v>
      </c>
      <c r="E12" s="7"/>
      <c r="F12" s="5" t="s">
        <v>1</v>
      </c>
      <c r="G12" s="5"/>
      <c r="H12" s="8"/>
      <c r="I12" s="5"/>
      <c r="J12" s="5" t="s">
        <v>2</v>
      </c>
      <c r="K12" s="5" t="s">
        <v>3</v>
      </c>
    </row>
    <row r="13" spans="2:11" ht="24" thickBot="1">
      <c r="B13" s="3"/>
      <c r="C13" s="3"/>
      <c r="D13" s="5"/>
      <c r="E13" s="3"/>
      <c r="F13" s="5"/>
      <c r="G13" s="5"/>
      <c r="H13" s="5"/>
      <c r="I13" s="5"/>
      <c r="J13" s="5"/>
      <c r="K13" s="5"/>
    </row>
    <row r="14" spans="2:13" ht="24" thickBot="1">
      <c r="B14" s="3"/>
      <c r="C14" s="3"/>
      <c r="D14" s="8"/>
      <c r="E14" s="3"/>
      <c r="F14" s="5" t="s">
        <v>1</v>
      </c>
      <c r="G14" s="8"/>
      <c r="H14" s="5" t="s">
        <v>1</v>
      </c>
      <c r="I14" s="8"/>
      <c r="J14" s="5" t="s">
        <v>2</v>
      </c>
      <c r="K14" s="9"/>
      <c r="M14" s="3">
        <f>IF(OR(C12="",E12="",H12="",D14="",G14="",I14="",K14=""),"",IF(AND(C12=29,E12=40,H12=2,D14=69,G14=1,I14=1,K14=71),"Bravo!","Fout!"))</f>
      </c>
    </row>
    <row r="15" spans="2:11" ht="24" thickBot="1">
      <c r="B15" s="3"/>
      <c r="C15" s="3"/>
      <c r="D15" s="5"/>
      <c r="E15" s="3"/>
      <c r="F15" s="5"/>
      <c r="G15" s="5"/>
      <c r="H15" s="5"/>
      <c r="I15" s="5"/>
      <c r="J15" s="5"/>
      <c r="K15" s="5"/>
    </row>
    <row r="16" spans="2:11" ht="24" thickBot="1">
      <c r="B16" s="3" t="s">
        <v>6</v>
      </c>
      <c r="C16" s="6"/>
      <c r="D16" s="4" t="s">
        <v>1</v>
      </c>
      <c r="E16" s="7"/>
      <c r="F16" s="5" t="s">
        <v>1</v>
      </c>
      <c r="G16" s="5"/>
      <c r="H16" s="8"/>
      <c r="I16" s="5"/>
      <c r="J16" s="5" t="s">
        <v>2</v>
      </c>
      <c r="K16" s="5" t="s">
        <v>3</v>
      </c>
    </row>
    <row r="17" spans="2:11" ht="24" thickBot="1">
      <c r="B17" s="3"/>
      <c r="C17" s="3"/>
      <c r="D17" s="5"/>
      <c r="E17" s="3"/>
      <c r="F17" s="5"/>
      <c r="G17" s="5"/>
      <c r="H17" s="5"/>
      <c r="I17" s="5"/>
      <c r="J17" s="5"/>
      <c r="K17" s="5"/>
    </row>
    <row r="18" spans="2:13" ht="24" thickBot="1">
      <c r="B18" s="3"/>
      <c r="C18" s="3"/>
      <c r="D18" s="8"/>
      <c r="E18" s="3"/>
      <c r="F18" s="5" t="s">
        <v>1</v>
      </c>
      <c r="G18" s="8"/>
      <c r="H18" s="5" t="s">
        <v>1</v>
      </c>
      <c r="I18" s="8"/>
      <c r="J18" s="5" t="s">
        <v>2</v>
      </c>
      <c r="K18" s="9"/>
      <c r="M18" s="3">
        <f>IF(OR(C16="",E16="",H16="",D18="",G18="",I18="",K14=""),"",IF(AND(C16=54,E16=20,H16=7,D18=74,G18=6,I18=1,K18=81),"Bravo!","Fout!"))</f>
      </c>
    </row>
    <row r="19" spans="2:11" ht="24" thickBot="1">
      <c r="B19" s="3"/>
      <c r="C19" s="3"/>
      <c r="D19" s="5"/>
      <c r="E19" s="3"/>
      <c r="F19" s="5"/>
      <c r="G19" s="5"/>
      <c r="H19" s="5"/>
      <c r="I19" s="5"/>
      <c r="J19" s="5"/>
      <c r="K19" s="5"/>
    </row>
    <row r="20" spans="2:11" ht="24" thickBot="1">
      <c r="B20" s="3" t="s">
        <v>7</v>
      </c>
      <c r="C20" s="6"/>
      <c r="D20" s="4" t="s">
        <v>1</v>
      </c>
      <c r="E20" s="7"/>
      <c r="F20" s="5" t="s">
        <v>1</v>
      </c>
      <c r="G20" s="5"/>
      <c r="H20" s="8"/>
      <c r="I20" s="5"/>
      <c r="J20" s="5" t="s">
        <v>2</v>
      </c>
      <c r="K20" s="5" t="s">
        <v>3</v>
      </c>
    </row>
    <row r="21" spans="2:11" ht="24" thickBot="1">
      <c r="B21" s="3"/>
      <c r="C21" s="3"/>
      <c r="D21" s="5"/>
      <c r="E21" s="3"/>
      <c r="F21" s="5"/>
      <c r="G21" s="5"/>
      <c r="H21" s="5"/>
      <c r="I21" s="5"/>
      <c r="J21" s="5"/>
      <c r="K21" s="5"/>
    </row>
    <row r="22" spans="2:13" ht="24" thickBot="1">
      <c r="B22" s="3"/>
      <c r="C22" s="3"/>
      <c r="D22" s="8"/>
      <c r="E22" s="3"/>
      <c r="F22" s="5" t="s">
        <v>1</v>
      </c>
      <c r="G22" s="8"/>
      <c r="H22" s="5" t="s">
        <v>1</v>
      </c>
      <c r="I22" s="8"/>
      <c r="J22" s="5" t="s">
        <v>2</v>
      </c>
      <c r="K22" s="9"/>
      <c r="M22" s="3">
        <f>IF(OR(C20="",E20="",H20="",D22="",G22="",I22="",K22=""),"",IF(AND(C20=35,E20=30,H20=7,D22=65,G22=5,I22=2,K22=72),"Bravo!","Fout!"))</f>
      </c>
    </row>
    <row r="23" spans="2:11" ht="23.25">
      <c r="B23" s="3"/>
      <c r="C23" s="3"/>
      <c r="D23" s="5"/>
      <c r="E23" s="3"/>
      <c r="F23" s="5"/>
      <c r="G23" s="5"/>
      <c r="H23" s="5"/>
      <c r="I23" s="5"/>
      <c r="J23" s="5"/>
      <c r="K23" s="5"/>
    </row>
    <row r="24" spans="2:14" ht="23.25">
      <c r="B24" s="3"/>
      <c r="C24" s="3"/>
      <c r="D24" s="5"/>
      <c r="E24" s="3"/>
      <c r="F24" s="5"/>
      <c r="G24" s="5"/>
      <c r="H24" s="5"/>
      <c r="I24" s="5"/>
      <c r="J24" s="5"/>
      <c r="K24" s="5"/>
      <c r="L24" s="10" t="s">
        <v>11</v>
      </c>
      <c r="M24" s="3">
        <f>COUNTIF(M6:M22,"Bravo!")</f>
        <v>0</v>
      </c>
      <c r="N24" s="3" t="s">
        <v>10</v>
      </c>
    </row>
    <row r="25" spans="2:11" ht="23.25">
      <c r="B25" s="3"/>
      <c r="C25" s="3"/>
      <c r="D25" s="5"/>
      <c r="E25" s="3"/>
      <c r="F25" s="5"/>
      <c r="G25" s="5"/>
      <c r="H25" s="5"/>
      <c r="I25" s="5"/>
      <c r="J25" s="5"/>
      <c r="K25" s="5"/>
    </row>
    <row r="26" spans="2:11" ht="23.25">
      <c r="B26" s="3"/>
      <c r="C26" s="3"/>
      <c r="D26" s="5"/>
      <c r="E26" s="3"/>
      <c r="F26" s="5"/>
      <c r="G26" s="5"/>
      <c r="H26" s="5"/>
      <c r="I26" s="5"/>
      <c r="J26" s="5"/>
      <c r="K26" s="5"/>
    </row>
    <row r="27" spans="2:11" ht="23.25">
      <c r="B27" s="3"/>
      <c r="C27" s="3"/>
      <c r="D27" s="5"/>
      <c r="E27" s="3"/>
      <c r="F27" s="5"/>
      <c r="G27" s="5"/>
      <c r="H27" s="5"/>
      <c r="I27" s="5"/>
      <c r="J27" s="5"/>
      <c r="K27" s="5"/>
    </row>
    <row r="28" spans="2:11" ht="23.25">
      <c r="B28" s="3"/>
      <c r="C28" s="3"/>
      <c r="D28" s="5"/>
      <c r="E28" s="3"/>
      <c r="F28" s="5"/>
      <c r="G28" s="5"/>
      <c r="H28" s="5"/>
      <c r="I28" s="5"/>
      <c r="J28" s="5"/>
      <c r="K28" s="5"/>
    </row>
  </sheetData>
  <sheetProtection password="CCB6" sheet="1" objects="1" scenarios="1"/>
  <conditionalFormatting sqref="M6 M10 M14 M18 M22">
    <cfRule type="cellIs" priority="1" dxfId="0" operator="equal" stopIfTrue="1">
      <formula>"Bravo!"</formula>
    </cfRule>
    <cfRule type="cellIs" priority="2" dxfId="1" operator="equal" stopIfTrue="1">
      <formula>"Fout!"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25"/>
  <sheetViews>
    <sheetView showRowColHeaders="0" showZeros="0" workbookViewId="0" topLeftCell="A10">
      <selection activeCell="A1" sqref="A1"/>
    </sheetView>
  </sheetViews>
  <sheetFormatPr defaultColWidth="9.140625" defaultRowHeight="12.75"/>
  <cols>
    <col min="1" max="1" width="6.140625" style="11" customWidth="1"/>
    <col min="2" max="2" width="17.57421875" style="11" customWidth="1"/>
    <col min="3" max="3" width="9.140625" style="11" customWidth="1"/>
    <col min="4" max="4" width="9.57421875" style="12" customWidth="1"/>
    <col min="5" max="5" width="9.140625" style="11" customWidth="1"/>
    <col min="6" max="6" width="9.140625" style="12" customWidth="1"/>
    <col min="7" max="7" width="6.421875" style="12" customWidth="1"/>
    <col min="8" max="8" width="9.140625" style="12" customWidth="1"/>
    <col min="9" max="9" width="6.8515625" style="12" customWidth="1"/>
    <col min="10" max="10" width="6.7109375" style="12" customWidth="1"/>
    <col min="11" max="11" width="9.140625" style="12" customWidth="1"/>
    <col min="12" max="12" width="9.140625" style="13" customWidth="1"/>
    <col min="13" max="13" width="19.57421875" style="13" bestFit="1" customWidth="1"/>
    <col min="14" max="23" width="9.140625" style="13" customWidth="1"/>
    <col min="24" max="16384" width="9.140625" style="11" customWidth="1"/>
  </cols>
  <sheetData>
    <row r="1" spans="1:11" ht="23.25">
      <c r="A1" s="13"/>
      <c r="B1" s="19" t="s">
        <v>8</v>
      </c>
      <c r="C1" s="13"/>
      <c r="D1" s="15"/>
      <c r="E1" s="13"/>
      <c r="F1" s="15"/>
      <c r="G1" s="15"/>
      <c r="H1" s="15"/>
      <c r="I1" s="15"/>
      <c r="J1" s="15"/>
      <c r="K1" s="15"/>
    </row>
    <row r="2" spans="1:11" ht="23.25">
      <c r="A2" s="13"/>
      <c r="B2" s="20" t="s">
        <v>13</v>
      </c>
      <c r="C2" s="13"/>
      <c r="D2" s="15"/>
      <c r="E2" s="13"/>
      <c r="F2" s="15"/>
      <c r="G2" s="15"/>
      <c r="H2" s="15"/>
      <c r="I2" s="15"/>
      <c r="J2" s="15"/>
      <c r="K2" s="15"/>
    </row>
    <row r="3" spans="1:11" ht="24" thickBot="1">
      <c r="A3" s="13"/>
      <c r="B3" s="13"/>
      <c r="C3" s="13"/>
      <c r="D3" s="15"/>
      <c r="E3" s="13"/>
      <c r="F3" s="15"/>
      <c r="G3" s="15"/>
      <c r="H3" s="15"/>
      <c r="I3" s="15"/>
      <c r="J3" s="15"/>
      <c r="K3" s="15"/>
    </row>
    <row r="4" spans="1:11" ht="24" thickBot="1">
      <c r="A4" s="13"/>
      <c r="B4" s="13" t="s">
        <v>12</v>
      </c>
      <c r="C4" s="6"/>
      <c r="D4" s="14" t="s">
        <v>15</v>
      </c>
      <c r="E4" s="7"/>
      <c r="F4" s="15" t="s">
        <v>15</v>
      </c>
      <c r="G4" s="15"/>
      <c r="H4" s="8"/>
      <c r="I4" s="15"/>
      <c r="J4" s="15" t="s">
        <v>2</v>
      </c>
      <c r="K4" s="15" t="s">
        <v>3</v>
      </c>
    </row>
    <row r="5" spans="1:11" ht="24" thickBot="1">
      <c r="A5" s="13"/>
      <c r="B5" s="13"/>
      <c r="C5" s="13"/>
      <c r="D5" s="15"/>
      <c r="E5" s="13"/>
      <c r="F5" s="15"/>
      <c r="G5" s="15"/>
      <c r="H5" s="15"/>
      <c r="I5" s="15"/>
      <c r="J5" s="15"/>
      <c r="K5" s="15"/>
    </row>
    <row r="6" spans="1:13" ht="24" thickBot="1">
      <c r="A6" s="13"/>
      <c r="B6" s="13"/>
      <c r="C6" s="13"/>
      <c r="D6" s="8"/>
      <c r="E6" s="13"/>
      <c r="F6" s="15" t="s">
        <v>15</v>
      </c>
      <c r="G6" s="8"/>
      <c r="H6" s="15" t="s">
        <v>15</v>
      </c>
      <c r="I6" s="8"/>
      <c r="J6" s="15" t="s">
        <v>2</v>
      </c>
      <c r="K6" s="9"/>
      <c r="M6" s="13">
        <f>IF(OR(C4="",E4="",H4="",D6="",G6="",I6="",K6=""),"",IF(AND(C4=53,E4=10,H4=8,D6=43,G6=3,I6=5,K6=35),"Bravo!","Fout!"))</f>
      </c>
    </row>
    <row r="7" spans="1:11" ht="24" thickBot="1">
      <c r="A7" s="13"/>
      <c r="B7" s="13"/>
      <c r="C7" s="13"/>
      <c r="D7" s="15"/>
      <c r="E7" s="13"/>
      <c r="F7" s="15"/>
      <c r="G7" s="15"/>
      <c r="H7" s="15"/>
      <c r="I7" s="15"/>
      <c r="J7" s="15"/>
      <c r="K7" s="15"/>
    </row>
    <row r="8" spans="1:11" ht="24" thickBot="1">
      <c r="A8" s="13"/>
      <c r="B8" s="13" t="s">
        <v>14</v>
      </c>
      <c r="C8" s="6"/>
      <c r="D8" s="14" t="s">
        <v>15</v>
      </c>
      <c r="E8" s="7"/>
      <c r="F8" s="15" t="s">
        <v>15</v>
      </c>
      <c r="G8" s="15"/>
      <c r="H8" s="8"/>
      <c r="I8" s="15"/>
      <c r="J8" s="15" t="s">
        <v>2</v>
      </c>
      <c r="K8" s="15" t="s">
        <v>3</v>
      </c>
    </row>
    <row r="9" spans="1:11" ht="24" thickBot="1">
      <c r="A9" s="13"/>
      <c r="B9" s="13"/>
      <c r="C9" s="13"/>
      <c r="D9" s="15"/>
      <c r="E9" s="13"/>
      <c r="F9" s="15"/>
      <c r="G9" s="15"/>
      <c r="H9" s="15"/>
      <c r="I9" s="15"/>
      <c r="J9" s="15"/>
      <c r="K9" s="15"/>
    </row>
    <row r="10" spans="1:13" ht="24" thickBot="1">
      <c r="A10" s="13"/>
      <c r="B10" s="13"/>
      <c r="C10" s="13"/>
      <c r="D10" s="8"/>
      <c r="E10" s="13"/>
      <c r="F10" s="15" t="s">
        <v>15</v>
      </c>
      <c r="G10" s="8"/>
      <c r="H10" s="15" t="s">
        <v>15</v>
      </c>
      <c r="I10" s="8"/>
      <c r="J10" s="15" t="s">
        <v>2</v>
      </c>
      <c r="K10" s="9"/>
      <c r="M10" s="13">
        <f>IF(OR(C8="",E8="",H8="",D10="",G10="",I10="",K10=""),"",IF(AND(C8=92,E8=30,H8=6,D10=62,G10=2,I10=4,K10=56),"Bravo!","Fout!"))</f>
      </c>
    </row>
    <row r="11" spans="1:11" ht="24" thickBot="1">
      <c r="A11" s="13"/>
      <c r="B11" s="13"/>
      <c r="C11" s="13"/>
      <c r="D11" s="15"/>
      <c r="E11" s="13"/>
      <c r="F11" s="15"/>
      <c r="G11" s="15"/>
      <c r="H11" s="15"/>
      <c r="I11" s="15"/>
      <c r="J11" s="15"/>
      <c r="K11" s="15"/>
    </row>
    <row r="12" spans="1:11" ht="24" thickBot="1">
      <c r="A12" s="13"/>
      <c r="B12" s="13" t="s">
        <v>16</v>
      </c>
      <c r="C12" s="6"/>
      <c r="D12" s="14" t="s">
        <v>15</v>
      </c>
      <c r="E12" s="7"/>
      <c r="F12" s="15" t="s">
        <v>15</v>
      </c>
      <c r="G12" s="15"/>
      <c r="H12" s="8"/>
      <c r="I12" s="15"/>
      <c r="J12" s="15" t="s">
        <v>2</v>
      </c>
      <c r="K12" s="15" t="s">
        <v>3</v>
      </c>
    </row>
    <row r="13" spans="1:11" ht="24" thickBot="1">
      <c r="A13" s="13"/>
      <c r="B13" s="13"/>
      <c r="C13" s="13"/>
      <c r="D13" s="15"/>
      <c r="E13" s="13"/>
      <c r="F13" s="15"/>
      <c r="G13" s="15"/>
      <c r="H13" s="15"/>
      <c r="I13" s="15"/>
      <c r="J13" s="15"/>
      <c r="K13" s="15"/>
    </row>
    <row r="14" spans="1:13" ht="24" thickBot="1">
      <c r="A14" s="13"/>
      <c r="B14" s="13"/>
      <c r="C14" s="13"/>
      <c r="D14" s="8"/>
      <c r="E14" s="13"/>
      <c r="F14" s="15" t="s">
        <v>15</v>
      </c>
      <c r="G14" s="8"/>
      <c r="H14" s="15" t="s">
        <v>15</v>
      </c>
      <c r="I14" s="8"/>
      <c r="J14" s="15" t="s">
        <v>2</v>
      </c>
      <c r="K14" s="9"/>
      <c r="M14" s="13">
        <f>IF(OR(C12="",E12="",H12="",D14="",G14="",I14="",K14=""),"",IF(AND(C12=23,E12=10,H12=8,D14=13,G14=3,I14=5,K14=5),"Bravo!","Fout!"))</f>
      </c>
    </row>
    <row r="15" spans="1:11" ht="24" thickBot="1">
      <c r="A15" s="13"/>
      <c r="B15" s="13"/>
      <c r="C15" s="13"/>
      <c r="D15" s="15"/>
      <c r="E15" s="13"/>
      <c r="F15" s="15"/>
      <c r="G15" s="15"/>
      <c r="H15" s="15"/>
      <c r="I15" s="15"/>
      <c r="J15" s="15"/>
      <c r="K15" s="15"/>
    </row>
    <row r="16" spans="1:11" ht="24" thickBot="1">
      <c r="A16" s="13"/>
      <c r="B16" s="13" t="s">
        <v>17</v>
      </c>
      <c r="C16" s="6"/>
      <c r="D16" s="14" t="s">
        <v>15</v>
      </c>
      <c r="E16" s="7"/>
      <c r="F16" s="15" t="s">
        <v>15</v>
      </c>
      <c r="G16" s="15"/>
      <c r="H16" s="8"/>
      <c r="I16" s="15"/>
      <c r="J16" s="15" t="s">
        <v>2</v>
      </c>
      <c r="K16" s="15" t="s">
        <v>3</v>
      </c>
    </row>
    <row r="17" spans="1:11" ht="24" thickBot="1">
      <c r="A17" s="13"/>
      <c r="B17" s="13"/>
      <c r="C17" s="13"/>
      <c r="D17" s="15"/>
      <c r="E17" s="13"/>
      <c r="F17" s="15"/>
      <c r="G17" s="15"/>
      <c r="H17" s="15"/>
      <c r="I17" s="15"/>
      <c r="J17" s="15"/>
      <c r="K17" s="15"/>
    </row>
    <row r="18" spans="1:13" ht="24" thickBot="1">
      <c r="A18" s="13"/>
      <c r="B18" s="13"/>
      <c r="C18" s="13"/>
      <c r="D18" s="8"/>
      <c r="E18" s="13"/>
      <c r="F18" s="15" t="s">
        <v>15</v>
      </c>
      <c r="G18" s="8"/>
      <c r="H18" s="15" t="s">
        <v>15</v>
      </c>
      <c r="I18" s="8"/>
      <c r="J18" s="15" t="s">
        <v>2</v>
      </c>
      <c r="K18" s="9"/>
      <c r="M18" s="13">
        <f>IF(OR(C16="",E16="",H16="",D18="",G18="",I18="",K18=""),"",IF(AND(C16=54,E16=20,H16=7,D18=34,G18=4,I18=3,K18=27),"Bravo!","Fout!"))</f>
      </c>
    </row>
    <row r="19" spans="1:11" ht="24" thickBot="1">
      <c r="A19" s="13"/>
      <c r="B19" s="13"/>
      <c r="C19" s="13"/>
      <c r="D19" s="15"/>
      <c r="E19" s="13"/>
      <c r="F19" s="15"/>
      <c r="G19" s="15"/>
      <c r="H19" s="15"/>
      <c r="I19" s="15"/>
      <c r="J19" s="15"/>
      <c r="K19" s="15"/>
    </row>
    <row r="20" spans="1:11" ht="24" thickBot="1">
      <c r="A20" s="13"/>
      <c r="B20" s="13" t="s">
        <v>18</v>
      </c>
      <c r="C20" s="6"/>
      <c r="D20" s="14" t="s">
        <v>15</v>
      </c>
      <c r="E20" s="7"/>
      <c r="F20" s="15" t="s">
        <v>15</v>
      </c>
      <c r="G20" s="15"/>
      <c r="H20" s="8"/>
      <c r="I20" s="15"/>
      <c r="J20" s="15" t="s">
        <v>2</v>
      </c>
      <c r="K20" s="15" t="s">
        <v>3</v>
      </c>
    </row>
    <row r="21" spans="1:11" ht="24" thickBot="1">
      <c r="A21" s="13"/>
      <c r="B21" s="13"/>
      <c r="C21" s="13"/>
      <c r="D21" s="15"/>
      <c r="E21" s="13"/>
      <c r="F21" s="15"/>
      <c r="G21" s="15"/>
      <c r="H21" s="15"/>
      <c r="I21" s="15"/>
      <c r="J21" s="15"/>
      <c r="K21" s="15"/>
    </row>
    <row r="22" spans="1:13" ht="24" thickBot="1">
      <c r="A22" s="13"/>
      <c r="B22" s="13"/>
      <c r="C22" s="13"/>
      <c r="D22" s="8"/>
      <c r="E22" s="13"/>
      <c r="F22" s="15" t="s">
        <v>15</v>
      </c>
      <c r="G22" s="8"/>
      <c r="H22" s="15" t="s">
        <v>15</v>
      </c>
      <c r="I22" s="8"/>
      <c r="J22" s="15" t="s">
        <v>2</v>
      </c>
      <c r="K22" s="9"/>
      <c r="M22" s="13">
        <f>IF(OR(C20="",E20="",H20="",D22="",G22="",I22="",K22=""),"",IF(AND(C20=65,E20=20,H20=9,D22=45,G22=5,I22=4,K22=36),"Bravo!","Fout!"))</f>
      </c>
    </row>
    <row r="23" spans="1:11" ht="23.25">
      <c r="A23" s="13"/>
      <c r="B23" s="13"/>
      <c r="C23" s="13"/>
      <c r="D23" s="15"/>
      <c r="E23" s="13"/>
      <c r="F23" s="15"/>
      <c r="G23" s="15"/>
      <c r="H23" s="15"/>
      <c r="I23" s="15"/>
      <c r="J23" s="15"/>
      <c r="K23" s="15"/>
    </row>
    <row r="24" spans="1:14" ht="23.25">
      <c r="A24" s="13"/>
      <c r="B24" s="13"/>
      <c r="C24" s="13"/>
      <c r="D24" s="15"/>
      <c r="E24" s="13"/>
      <c r="F24" s="15"/>
      <c r="G24" s="15"/>
      <c r="H24" s="15"/>
      <c r="I24" s="15"/>
      <c r="J24" s="15"/>
      <c r="K24" s="15"/>
      <c r="L24" s="16" t="s">
        <v>11</v>
      </c>
      <c r="M24" s="13">
        <f>COUNTIF(M6:M22,"Bravo!")</f>
        <v>0</v>
      </c>
      <c r="N24" s="13" t="s">
        <v>10</v>
      </c>
    </row>
    <row r="25" spans="1:11" ht="23.25">
      <c r="A25" s="13"/>
      <c r="B25" s="13"/>
      <c r="C25" s="13"/>
      <c r="D25" s="15"/>
      <c r="E25" s="13"/>
      <c r="F25" s="15"/>
      <c r="G25" s="15"/>
      <c r="H25" s="15"/>
      <c r="I25" s="15"/>
      <c r="J25" s="15"/>
      <c r="K25" s="15"/>
    </row>
  </sheetData>
  <sheetProtection password="CCB6" sheet="1" objects="1" scenarios="1"/>
  <conditionalFormatting sqref="M6 M10 M14 M18 M22">
    <cfRule type="cellIs" priority="1" dxfId="0" operator="equal" stopIfTrue="1">
      <formula>"Bravo!"</formula>
    </cfRule>
    <cfRule type="cellIs" priority="2" dxfId="1" operator="equal" stopIfTrue="1">
      <formula>"Fout!"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B1:L24"/>
  <sheetViews>
    <sheetView showRowColHeaders="0" showZeros="0" workbookViewId="0" topLeftCell="A10">
      <selection activeCell="A1" sqref="A1"/>
    </sheetView>
  </sheetViews>
  <sheetFormatPr defaultColWidth="9.140625" defaultRowHeight="12.75"/>
  <cols>
    <col min="1" max="1" width="6.140625" style="21" customWidth="1"/>
    <col min="2" max="2" width="17.57421875" style="21" customWidth="1"/>
    <col min="3" max="3" width="9.140625" style="21" customWidth="1"/>
    <col min="4" max="4" width="9.57421875" style="23" customWidth="1"/>
    <col min="5" max="5" width="9.140625" style="21" customWidth="1"/>
    <col min="6" max="7" width="9.140625" style="23" customWidth="1"/>
    <col min="8" max="8" width="6.7109375" style="23" customWidth="1"/>
    <col min="9" max="9" width="9.140625" style="23" customWidth="1"/>
    <col min="10" max="10" width="9.140625" style="21" customWidth="1"/>
    <col min="11" max="11" width="19.57421875" style="21" bestFit="1" customWidth="1"/>
    <col min="12" max="16384" width="9.140625" style="21" customWidth="1"/>
  </cols>
  <sheetData>
    <row r="1" ht="23.25">
      <c r="B1" s="25" t="s">
        <v>19</v>
      </c>
    </row>
    <row r="2" ht="23.25">
      <c r="B2" s="26" t="s">
        <v>20</v>
      </c>
    </row>
    <row r="3" ht="24" thickBot="1"/>
    <row r="4" spans="2:11" ht="24" thickBot="1">
      <c r="B4" s="21" t="s">
        <v>21</v>
      </c>
      <c r="C4" s="29"/>
      <c r="D4" s="22" t="s">
        <v>15</v>
      </c>
      <c r="E4" s="29"/>
      <c r="F4" s="23" t="s">
        <v>15</v>
      </c>
      <c r="G4" s="29"/>
      <c r="H4" s="23" t="s">
        <v>2</v>
      </c>
      <c r="I4" s="30"/>
      <c r="K4" s="21">
        <f>IF(OR(C4="",E4="",G4="",I4=""),"",IF(AND(C4=56,E4=30,G4=2,I4=24),"Bravo!","Fout!"))</f>
      </c>
    </row>
    <row r="5" ht="24" thickBot="1"/>
    <row r="6" spans="2:11" ht="24" thickBot="1">
      <c r="B6" s="21" t="s">
        <v>22</v>
      </c>
      <c r="C6" s="29"/>
      <c r="D6" s="22" t="s">
        <v>1</v>
      </c>
      <c r="E6" s="29"/>
      <c r="F6" s="23" t="s">
        <v>1</v>
      </c>
      <c r="G6" s="29"/>
      <c r="H6" s="23" t="s">
        <v>2</v>
      </c>
      <c r="I6" s="30"/>
      <c r="K6" s="21">
        <f>IF(OR(C6="",E6="",G6="",I6=""),"",IF(AND(C6=42,E6=30,G6=6,I6=78),"Bravo!","Fout!"))</f>
      </c>
    </row>
    <row r="7" ht="24" thickBot="1"/>
    <row r="8" spans="2:11" ht="24" thickBot="1">
      <c r="B8" s="21" t="s">
        <v>23</v>
      </c>
      <c r="C8" s="29"/>
      <c r="D8" s="22" t="s">
        <v>15</v>
      </c>
      <c r="E8" s="29"/>
      <c r="F8" s="23" t="s">
        <v>15</v>
      </c>
      <c r="G8" s="29"/>
      <c r="H8" s="23" t="s">
        <v>2</v>
      </c>
      <c r="I8" s="30"/>
      <c r="K8" s="21">
        <f>IF(OR(C8="",E8="",G8="",I8=""),"",IF(AND(C8=23,E8=3,G8=5,I8=15),"Bravo!","Fout!"))</f>
      </c>
    </row>
    <row r="9" ht="24" thickBot="1"/>
    <row r="10" spans="2:11" ht="24" thickBot="1">
      <c r="B10" s="21" t="s">
        <v>24</v>
      </c>
      <c r="C10" s="29"/>
      <c r="D10" s="22" t="s">
        <v>15</v>
      </c>
      <c r="E10" s="29"/>
      <c r="F10" s="23" t="s">
        <v>15</v>
      </c>
      <c r="G10" s="29"/>
      <c r="H10" s="23" t="s">
        <v>2</v>
      </c>
      <c r="I10" s="30"/>
      <c r="K10" s="21">
        <f>IF(OR(C10="",E10="",G10="",I10=""),"",IF(AND(C10=54,E10=20,G10=9,I10=25),"Bravo!","Fout!"))</f>
      </c>
    </row>
    <row r="11" ht="24" thickBot="1"/>
    <row r="12" spans="2:11" ht="24" thickBot="1">
      <c r="B12" s="21" t="s">
        <v>25</v>
      </c>
      <c r="C12" s="29"/>
      <c r="D12" s="22" t="s">
        <v>1</v>
      </c>
      <c r="E12" s="29"/>
      <c r="F12" s="23" t="s">
        <v>1</v>
      </c>
      <c r="G12" s="29"/>
      <c r="H12" s="23" t="s">
        <v>2</v>
      </c>
      <c r="I12" s="30"/>
      <c r="K12" s="21">
        <f>IF(OR(C12="",E12="",G12="",I12=""),"",IF(AND(C12=65,E12=5,G12=2,I12=72),"Bravo!","Fout!"))</f>
      </c>
    </row>
    <row r="13" ht="24" thickBot="1"/>
    <row r="14" spans="2:11" ht="24" thickBot="1">
      <c r="B14" s="21" t="s">
        <v>26</v>
      </c>
      <c r="C14" s="29"/>
      <c r="D14" s="22" t="s">
        <v>15</v>
      </c>
      <c r="E14" s="29"/>
      <c r="F14" s="23" t="s">
        <v>15</v>
      </c>
      <c r="G14" s="29"/>
      <c r="H14" s="23" t="s">
        <v>2</v>
      </c>
      <c r="I14" s="30"/>
      <c r="K14" s="21">
        <f>IF(OR(C14="",E14="",G14="",I14=""),"",IF(AND(C14=36,E14=10,G14=3,I14=23),"Bravo!","Fout!"))</f>
      </c>
    </row>
    <row r="15" ht="24" thickBot="1"/>
    <row r="16" spans="2:11" ht="24" thickBot="1">
      <c r="B16" s="21" t="s">
        <v>27</v>
      </c>
      <c r="C16" s="29"/>
      <c r="D16" s="22" t="s">
        <v>15</v>
      </c>
      <c r="E16" s="29"/>
      <c r="F16" s="23" t="s">
        <v>15</v>
      </c>
      <c r="G16" s="29"/>
      <c r="H16" s="23" t="s">
        <v>2</v>
      </c>
      <c r="I16" s="30"/>
      <c r="K16" s="21">
        <f>IF(OR(C16="",E16="",G16="",I16=""),"",IF(AND(C16=91,E16=1,G16=7,I16=83),"Bravo!","Fout!"))</f>
      </c>
    </row>
    <row r="17" ht="24" thickBot="1"/>
    <row r="18" spans="2:11" ht="24" thickBot="1">
      <c r="B18" s="21" t="s">
        <v>28</v>
      </c>
      <c r="C18" s="29"/>
      <c r="D18" s="22" t="s">
        <v>1</v>
      </c>
      <c r="E18" s="29"/>
      <c r="F18" s="23" t="s">
        <v>1</v>
      </c>
      <c r="G18" s="29"/>
      <c r="H18" s="23" t="s">
        <v>2</v>
      </c>
      <c r="I18" s="30"/>
      <c r="K18" s="21">
        <f>IF(OR(C18="",E18="",G18="",I18=""),"",IF(AND(C18=24,E18=50,G18=3,I18=77),"Bravo!","Fout!"))</f>
      </c>
    </row>
    <row r="19" ht="24" thickBot="1"/>
    <row r="20" spans="2:11" ht="24" thickBot="1">
      <c r="B20" s="21" t="s">
        <v>29</v>
      </c>
      <c r="C20" s="29"/>
      <c r="D20" s="22" t="s">
        <v>1</v>
      </c>
      <c r="E20" s="29"/>
      <c r="F20" s="23" t="s">
        <v>1</v>
      </c>
      <c r="G20" s="29"/>
      <c r="H20" s="23" t="s">
        <v>2</v>
      </c>
      <c r="I20" s="30"/>
      <c r="K20" s="21">
        <f>IF(OR(C20="",E20="",G20="",I20=""),"",IF(AND(C20=29,E20=10,G20=5,I20=44),"Bravo!","Fout!"))</f>
      </c>
    </row>
    <row r="21" ht="24" thickBot="1"/>
    <row r="22" spans="2:11" ht="24" thickBot="1">
      <c r="B22" s="21" t="s">
        <v>30</v>
      </c>
      <c r="C22" s="29"/>
      <c r="D22" s="22" t="s">
        <v>15</v>
      </c>
      <c r="E22" s="29"/>
      <c r="F22" s="23" t="s">
        <v>15</v>
      </c>
      <c r="G22" s="29"/>
      <c r="H22" s="23" t="s">
        <v>2</v>
      </c>
      <c r="I22" s="30"/>
      <c r="K22" s="21">
        <f>IF(OR(C22="",E22="",G22="",I22=""),"",IF(AND(C22=64,E22=20,G22=4,I22=40),"Bravo!","Fout!"))</f>
      </c>
    </row>
    <row r="24" spans="10:12" ht="23.25">
      <c r="J24" s="24" t="s">
        <v>11</v>
      </c>
      <c r="K24" s="21">
        <f>COUNTIF(K4:K22,"Bravo!")</f>
        <v>0</v>
      </c>
      <c r="L24" s="21" t="s">
        <v>31</v>
      </c>
    </row>
  </sheetData>
  <sheetProtection password="CCB6" sheet="1" objects="1" scenarios="1"/>
  <conditionalFormatting sqref="K4 K12 K6 K8 K10 K14 K16 K18 K20 K22">
    <cfRule type="cellIs" priority="1" dxfId="0" operator="equal" stopIfTrue="1">
      <formula>"Bravo!"</formula>
    </cfRule>
    <cfRule type="cellIs" priority="2" dxfId="1" operator="equal" stopIfTrue="1">
      <formula>"Fout!"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B1:O22"/>
  <sheetViews>
    <sheetView showRowColHeaders="0" showZeros="0" workbookViewId="0" topLeftCell="A10">
      <selection activeCell="A1" sqref="A1"/>
    </sheetView>
  </sheetViews>
  <sheetFormatPr defaultColWidth="9.140625" defaultRowHeight="12.75"/>
  <cols>
    <col min="1" max="1" width="2.7109375" style="47" customWidth="1"/>
    <col min="2" max="2" width="3.140625" style="47" customWidth="1"/>
    <col min="3" max="3" width="10.28125" style="47" customWidth="1"/>
    <col min="4" max="4" width="3.7109375" style="47" customWidth="1"/>
    <col min="5" max="5" width="10.7109375" style="47" customWidth="1"/>
    <col min="6" max="6" width="6.28125" style="47" customWidth="1"/>
    <col min="7" max="11" width="9.140625" style="47" customWidth="1"/>
    <col min="12" max="12" width="3.28125" style="47" customWidth="1"/>
    <col min="13" max="13" width="14.8515625" style="47" bestFit="1" customWidth="1"/>
    <col min="14" max="14" width="11.00390625" style="47" customWidth="1"/>
    <col min="15" max="15" width="2.421875" style="47" customWidth="1"/>
    <col min="16" max="16384" width="9.140625" style="47" customWidth="1"/>
  </cols>
  <sheetData>
    <row r="1" spans="2:15" ht="23.25">
      <c r="B1" s="49"/>
      <c r="C1" s="50" t="s">
        <v>48</v>
      </c>
      <c r="D1" s="50"/>
      <c r="E1" s="50"/>
      <c r="F1" s="50"/>
      <c r="G1" s="49"/>
      <c r="H1" s="51"/>
      <c r="I1" s="49"/>
      <c r="J1" s="51"/>
      <c r="K1" s="51"/>
      <c r="L1" s="49"/>
      <c r="M1" s="49"/>
      <c r="N1" s="49"/>
      <c r="O1" s="49"/>
    </row>
    <row r="2" spans="2:13" s="72" customFormat="1" ht="43.5" customHeight="1">
      <c r="B2" s="73"/>
      <c r="C2" s="74" t="s">
        <v>45</v>
      </c>
      <c r="D2" s="74"/>
      <c r="E2" s="74"/>
      <c r="F2" s="74"/>
      <c r="G2" s="73"/>
      <c r="H2" s="75"/>
      <c r="I2" s="73"/>
      <c r="J2" s="75"/>
      <c r="K2" s="75"/>
      <c r="L2" s="73"/>
      <c r="M2" s="73"/>
    </row>
    <row r="3" spans="2:14" ht="9" customHeight="1" thickBot="1">
      <c r="B3" s="58"/>
      <c r="C3" s="59"/>
      <c r="D3" s="59"/>
      <c r="E3" s="59"/>
      <c r="F3" s="59"/>
      <c r="G3" s="60"/>
      <c r="H3" s="61"/>
      <c r="I3" s="60"/>
      <c r="J3" s="61"/>
      <c r="K3" s="61"/>
      <c r="L3" s="62"/>
      <c r="M3" s="65"/>
      <c r="N3" s="78"/>
    </row>
    <row r="4" spans="2:14" ht="24" thickBot="1">
      <c r="B4" s="63"/>
      <c r="C4" s="52">
        <v>48</v>
      </c>
      <c r="D4" s="52" t="s">
        <v>44</v>
      </c>
      <c r="E4" s="52">
        <v>37</v>
      </c>
      <c r="F4" s="52" t="s">
        <v>2</v>
      </c>
      <c r="G4" s="29">
        <v>50</v>
      </c>
      <c r="H4" s="52" t="s">
        <v>1</v>
      </c>
      <c r="I4" s="29">
        <v>35</v>
      </c>
      <c r="J4" s="52" t="s">
        <v>2</v>
      </c>
      <c r="K4" s="30">
        <v>85</v>
      </c>
      <c r="L4" s="64"/>
      <c r="M4" s="65"/>
      <c r="N4" s="78"/>
    </row>
    <row r="5" spans="2:14" ht="23.25">
      <c r="B5" s="63"/>
      <c r="C5" s="48" t="s">
        <v>46</v>
      </c>
      <c r="D5" s="53"/>
      <c r="E5" s="48" t="s">
        <v>47</v>
      </c>
      <c r="F5" s="55"/>
      <c r="G5" s="65"/>
      <c r="H5" s="52"/>
      <c r="I5" s="65"/>
      <c r="J5" s="52"/>
      <c r="K5" s="52"/>
      <c r="L5" s="64"/>
      <c r="M5" s="65"/>
      <c r="N5" s="78"/>
    </row>
    <row r="6" spans="2:14" ht="17.25" customHeight="1">
      <c r="B6" s="66"/>
      <c r="C6" s="67"/>
      <c r="D6" s="68"/>
      <c r="E6" s="67"/>
      <c r="F6" s="67"/>
      <c r="G6" s="69"/>
      <c r="H6" s="70"/>
      <c r="I6" s="69"/>
      <c r="J6" s="70"/>
      <c r="K6" s="70"/>
      <c r="L6" s="71"/>
      <c r="M6" s="65"/>
      <c r="N6" s="78"/>
    </row>
    <row r="7" spans="2:14" ht="23.25">
      <c r="B7" s="65"/>
      <c r="C7" s="55"/>
      <c r="D7" s="53"/>
      <c r="E7" s="55"/>
      <c r="F7" s="55"/>
      <c r="G7" s="69"/>
      <c r="H7" s="52"/>
      <c r="I7" s="69"/>
      <c r="J7" s="52"/>
      <c r="K7" s="52"/>
      <c r="L7" s="65"/>
      <c r="M7" s="65"/>
      <c r="N7" s="78"/>
    </row>
    <row r="8" spans="2:14" ht="24" thickBot="1">
      <c r="B8" s="49"/>
      <c r="C8" s="51">
        <v>56</v>
      </c>
      <c r="D8" s="51" t="s">
        <v>44</v>
      </c>
      <c r="E8" s="51">
        <v>18</v>
      </c>
      <c r="F8" s="51" t="s">
        <v>2</v>
      </c>
      <c r="G8" s="56"/>
      <c r="H8" s="52" t="s">
        <v>1</v>
      </c>
      <c r="I8" s="56"/>
      <c r="J8" s="51" t="s">
        <v>2</v>
      </c>
      <c r="K8" s="57"/>
      <c r="L8" s="49"/>
      <c r="M8" s="65">
        <f>IF(OR(C9="",E9="",G8="",I8="",K8=""),"",IF(AND(C9="+4",E9="-4",G8=60,I8=14,K8=74),"Bravo!","Fout!"))</f>
      </c>
      <c r="N8" s="78"/>
    </row>
    <row r="9" spans="2:14" ht="23.25">
      <c r="B9" s="49"/>
      <c r="C9" s="48"/>
      <c r="D9" s="53"/>
      <c r="E9" s="48"/>
      <c r="F9" s="55"/>
      <c r="G9" s="49"/>
      <c r="H9" s="51"/>
      <c r="I9" s="49"/>
      <c r="J9" s="51"/>
      <c r="K9" s="51"/>
      <c r="L9" s="49"/>
      <c r="M9" s="65"/>
      <c r="N9" s="78"/>
    </row>
    <row r="10" spans="2:14" ht="24" thickBot="1">
      <c r="B10" s="49"/>
      <c r="C10" s="49"/>
      <c r="D10" s="49"/>
      <c r="E10" s="49"/>
      <c r="F10" s="49"/>
      <c r="G10" s="49"/>
      <c r="H10" s="51"/>
      <c r="I10" s="49"/>
      <c r="J10" s="51"/>
      <c r="M10" s="78"/>
      <c r="N10" s="78"/>
    </row>
    <row r="11" spans="2:14" ht="24" thickBot="1">
      <c r="B11" s="49"/>
      <c r="C11" s="51">
        <v>65</v>
      </c>
      <c r="D11" s="51" t="s">
        <v>44</v>
      </c>
      <c r="E11" s="51">
        <v>29</v>
      </c>
      <c r="F11" s="51" t="s">
        <v>2</v>
      </c>
      <c r="G11" s="29"/>
      <c r="H11" s="52" t="s">
        <v>1</v>
      </c>
      <c r="I11" s="29"/>
      <c r="J11" s="51" t="s">
        <v>2</v>
      </c>
      <c r="K11" s="30"/>
      <c r="L11" s="49"/>
      <c r="M11" s="65">
        <f>IF(OR(C12="",E12="",G11="",I11="",K11=""),"",IF(AND(C12="+5",E12="-5",G11=70,I11=14,K11=84),"Bravo!","Fout!"))</f>
      </c>
      <c r="N11" s="78"/>
    </row>
    <row r="12" spans="2:14" ht="23.25">
      <c r="B12" s="49"/>
      <c r="C12" s="48"/>
      <c r="D12" s="53"/>
      <c r="E12" s="48"/>
      <c r="F12" s="55"/>
      <c r="G12" s="49"/>
      <c r="H12" s="51"/>
      <c r="I12" s="49"/>
      <c r="J12" s="51"/>
      <c r="K12" s="51"/>
      <c r="L12" s="49"/>
      <c r="M12" s="65"/>
      <c r="N12" s="78"/>
    </row>
    <row r="13" spans="13:14" ht="13.5" thickBot="1">
      <c r="M13" s="78"/>
      <c r="N13" s="78"/>
    </row>
    <row r="14" spans="2:14" ht="24" thickBot="1">
      <c r="B14" s="49"/>
      <c r="C14" s="51">
        <v>47</v>
      </c>
      <c r="D14" s="51" t="s">
        <v>44</v>
      </c>
      <c r="E14" s="51">
        <v>17</v>
      </c>
      <c r="F14" s="51" t="s">
        <v>2</v>
      </c>
      <c r="G14" s="29"/>
      <c r="H14" s="52" t="s">
        <v>1</v>
      </c>
      <c r="I14" s="29"/>
      <c r="J14" s="51" t="s">
        <v>2</v>
      </c>
      <c r="K14" s="30"/>
      <c r="L14" s="49"/>
      <c r="M14" s="65">
        <f>IF(OR(C15="",E15="",G14="",I14="",K14=""),"",IF(AND(C15="+3",E15="-3",G14=50,I14=14,K14=64),"Bravo!","Fout!"))</f>
      </c>
      <c r="N14" s="78"/>
    </row>
    <row r="15" spans="2:14" ht="23.25">
      <c r="B15" s="49"/>
      <c r="C15" s="48"/>
      <c r="D15" s="53"/>
      <c r="E15" s="48"/>
      <c r="F15" s="55"/>
      <c r="G15" s="49"/>
      <c r="H15" s="51"/>
      <c r="I15" s="49"/>
      <c r="J15" s="51"/>
      <c r="K15" s="51"/>
      <c r="L15" s="49"/>
      <c r="M15" s="65"/>
      <c r="N15" s="78"/>
    </row>
    <row r="16" spans="13:14" ht="13.5" thickBot="1">
      <c r="M16" s="78"/>
      <c r="N16" s="78"/>
    </row>
    <row r="17" spans="2:14" ht="24" thickBot="1">
      <c r="B17" s="49"/>
      <c r="C17" s="51">
        <v>26</v>
      </c>
      <c r="D17" s="51" t="s">
        <v>44</v>
      </c>
      <c r="E17" s="51">
        <v>45</v>
      </c>
      <c r="F17" s="51" t="s">
        <v>2</v>
      </c>
      <c r="G17" s="29"/>
      <c r="H17" s="52" t="s">
        <v>1</v>
      </c>
      <c r="I17" s="29"/>
      <c r="J17" s="51" t="s">
        <v>2</v>
      </c>
      <c r="K17" s="30"/>
      <c r="L17" s="49"/>
      <c r="M17" s="65">
        <f>IF(OR(C18="",E18="",G17="",I17="",K17=""),"",IF(AND(C18="+4",E18="-4",G17=30,I17=41,K17=71),"Bravo!","Fout!"))</f>
      </c>
      <c r="N17" s="78"/>
    </row>
    <row r="18" spans="2:14" ht="23.25">
      <c r="B18" s="49"/>
      <c r="C18" s="48"/>
      <c r="D18" s="53"/>
      <c r="E18" s="48"/>
      <c r="F18" s="55"/>
      <c r="G18" s="49"/>
      <c r="H18" s="51"/>
      <c r="I18" s="49"/>
      <c r="J18" s="51"/>
      <c r="K18" s="51"/>
      <c r="L18" s="49"/>
      <c r="M18" s="65"/>
      <c r="N18" s="78"/>
    </row>
    <row r="19" spans="13:14" ht="13.5" thickBot="1">
      <c r="M19" s="78"/>
      <c r="N19" s="78"/>
    </row>
    <row r="20" spans="2:14" ht="24" thickBot="1">
      <c r="B20" s="49"/>
      <c r="C20" s="51">
        <v>58</v>
      </c>
      <c r="D20" s="51" t="s">
        <v>44</v>
      </c>
      <c r="E20" s="51">
        <v>26</v>
      </c>
      <c r="F20" s="51" t="s">
        <v>2</v>
      </c>
      <c r="G20" s="29"/>
      <c r="H20" s="52" t="s">
        <v>1</v>
      </c>
      <c r="I20" s="29"/>
      <c r="J20" s="51" t="s">
        <v>2</v>
      </c>
      <c r="K20" s="30"/>
      <c r="L20" s="49"/>
      <c r="M20" s="65">
        <f>IF(OR(C21="",E21="",G20="",I20="",K20=""),"",IF(AND(C21="+2",E21="-2",G20=60,I20=24,K20=84),"Bravo!","Fout!"))</f>
      </c>
      <c r="N20" s="78"/>
    </row>
    <row r="21" spans="2:14" ht="23.25">
      <c r="B21" s="49"/>
      <c r="C21" s="48"/>
      <c r="D21" s="53"/>
      <c r="E21" s="48"/>
      <c r="F21" s="55"/>
      <c r="G21" s="49"/>
      <c r="H21" s="51"/>
      <c r="I21" s="49"/>
      <c r="J21" s="51"/>
      <c r="K21" s="51"/>
      <c r="L21" s="49"/>
      <c r="M21" s="65"/>
      <c r="N21" s="78"/>
    </row>
    <row r="22" spans="11:14" ht="23.25">
      <c r="K22" s="51"/>
      <c r="L22" s="54" t="s">
        <v>11</v>
      </c>
      <c r="M22" s="49">
        <f>COUNTIF(M8:M20,"Bravo!")</f>
        <v>0</v>
      </c>
      <c r="N22" s="79" t="s">
        <v>10</v>
      </c>
    </row>
  </sheetData>
  <sheetProtection password="CCB6" sheet="1" objects="1" scenarios="1"/>
  <conditionalFormatting sqref="M8 M11 M14 M17 M20">
    <cfRule type="cellIs" priority="1" dxfId="0" operator="equal" stopIfTrue="1">
      <formula>"Bravo!"</formula>
    </cfRule>
    <cfRule type="cellIs" priority="2" dxfId="1" operator="equal" stopIfTrue="1">
      <formula>"Fout!"</formula>
    </cfRule>
  </conditionalFormatting>
  <printOptions/>
  <pageMargins left="0.75" right="0.75" top="1" bottom="1" header="0.5" footer="0.5"/>
  <pageSetup orientation="portrait" paperSize="9"/>
  <ignoredErrors>
    <ignoredError sqref="C5 E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B1:O22"/>
  <sheetViews>
    <sheetView showRowColHeaders="0" showZeros="0" workbookViewId="0" topLeftCell="A1">
      <selection activeCell="A1" sqref="A1"/>
    </sheetView>
  </sheetViews>
  <sheetFormatPr defaultColWidth="9.140625" defaultRowHeight="12.75"/>
  <cols>
    <col min="1" max="1" width="2.421875" style="80" customWidth="1"/>
    <col min="2" max="2" width="2.28125" style="80" customWidth="1"/>
    <col min="3" max="16384" width="9.140625" style="80" customWidth="1"/>
  </cols>
  <sheetData>
    <row r="1" ht="23.25">
      <c r="C1" s="83" t="s">
        <v>48</v>
      </c>
    </row>
    <row r="2" spans="2:15" ht="40.5" customHeight="1">
      <c r="B2" s="73"/>
      <c r="C2" s="74" t="s">
        <v>49</v>
      </c>
      <c r="D2" s="74"/>
      <c r="E2" s="74"/>
      <c r="F2" s="74"/>
      <c r="G2" s="73"/>
      <c r="H2" s="75"/>
      <c r="I2" s="73"/>
      <c r="J2" s="75"/>
      <c r="K2" s="75"/>
      <c r="L2" s="73"/>
      <c r="M2" s="73"/>
      <c r="N2" s="73"/>
      <c r="O2" s="73"/>
    </row>
    <row r="3" spans="2:15" ht="12" customHeight="1" thickBot="1">
      <c r="B3" s="58"/>
      <c r="C3" s="59"/>
      <c r="D3" s="59"/>
      <c r="E3" s="59"/>
      <c r="F3" s="59"/>
      <c r="G3" s="60"/>
      <c r="H3" s="61"/>
      <c r="I3" s="60"/>
      <c r="J3" s="61"/>
      <c r="K3" s="61"/>
      <c r="L3" s="62"/>
      <c r="M3" s="63"/>
      <c r="N3" s="65"/>
      <c r="O3" s="65"/>
    </row>
    <row r="4" spans="2:15" ht="24" thickBot="1">
      <c r="B4" s="63"/>
      <c r="C4" s="52">
        <v>67</v>
      </c>
      <c r="D4" s="52" t="s">
        <v>15</v>
      </c>
      <c r="E4" s="52">
        <v>8</v>
      </c>
      <c r="F4" s="52" t="s">
        <v>2</v>
      </c>
      <c r="G4" s="27">
        <v>69</v>
      </c>
      <c r="H4" s="52" t="s">
        <v>15</v>
      </c>
      <c r="I4" s="27">
        <v>10</v>
      </c>
      <c r="J4" s="52" t="s">
        <v>2</v>
      </c>
      <c r="K4" s="28">
        <v>59</v>
      </c>
      <c r="L4" s="64"/>
      <c r="M4" s="63"/>
      <c r="N4" s="65"/>
      <c r="O4" s="65"/>
    </row>
    <row r="5" spans="2:15" ht="23.25">
      <c r="B5" s="63"/>
      <c r="C5" s="48" t="s">
        <v>46</v>
      </c>
      <c r="D5" s="53"/>
      <c r="E5" s="48" t="s">
        <v>46</v>
      </c>
      <c r="F5" s="55"/>
      <c r="G5" s="76" t="s">
        <v>50</v>
      </c>
      <c r="H5" s="52"/>
      <c r="I5" s="65"/>
      <c r="J5" s="52"/>
      <c r="K5" s="52"/>
      <c r="L5" s="64"/>
      <c r="M5" s="63"/>
      <c r="N5" s="65"/>
      <c r="O5" s="65"/>
    </row>
    <row r="6" spans="2:15" ht="16.5" customHeight="1">
      <c r="B6" s="66"/>
      <c r="C6" s="67"/>
      <c r="D6" s="68"/>
      <c r="E6" s="67"/>
      <c r="F6" s="67"/>
      <c r="G6" s="77" t="s">
        <v>51</v>
      </c>
      <c r="H6" s="70"/>
      <c r="I6" s="69"/>
      <c r="J6" s="70"/>
      <c r="K6" s="70"/>
      <c r="L6" s="71"/>
      <c r="M6" s="63"/>
      <c r="N6" s="65"/>
      <c r="O6" s="65"/>
    </row>
    <row r="7" spans="2:15" ht="24" thickBot="1">
      <c r="B7" s="65"/>
      <c r="C7" s="55"/>
      <c r="D7" s="53"/>
      <c r="E7" s="55"/>
      <c r="F7" s="55"/>
      <c r="G7" s="69"/>
      <c r="H7" s="52"/>
      <c r="I7" s="69"/>
      <c r="J7" s="52"/>
      <c r="K7" s="52"/>
      <c r="L7" s="65"/>
      <c r="M7" s="65"/>
      <c r="N7" s="65"/>
      <c r="O7" s="65"/>
    </row>
    <row r="8" spans="2:15" ht="24" thickBot="1">
      <c r="B8" s="49"/>
      <c r="C8" s="51">
        <v>56</v>
      </c>
      <c r="D8" s="51" t="s">
        <v>15</v>
      </c>
      <c r="E8" s="51">
        <v>19</v>
      </c>
      <c r="F8" s="51" t="s">
        <v>2</v>
      </c>
      <c r="G8" s="56"/>
      <c r="H8" s="52" t="s">
        <v>15</v>
      </c>
      <c r="I8" s="56"/>
      <c r="J8" s="51" t="s">
        <v>2</v>
      </c>
      <c r="K8" s="30"/>
      <c r="L8" s="49"/>
      <c r="M8" s="65">
        <f>IF(OR(C9="",E9="",G8="",I8="",K8=""),"",IF(AND(C9="+1",E9="+1",G8=57,I8=20,K8=37),"Bravo!","Fout!"))</f>
      </c>
      <c r="N8" s="65">
        <f>IF(OR(C9="",E9="",G8="",I8="",K8=""),"",IF(AND(C9="+4",E9="-4",G8=60,I8=14,K8=74),"Bravo!","Fout!"))</f>
      </c>
      <c r="O8" s="65"/>
    </row>
    <row r="9" spans="2:15" ht="23.25">
      <c r="B9" s="49"/>
      <c r="C9" s="82"/>
      <c r="D9" s="53"/>
      <c r="E9" s="82"/>
      <c r="F9" s="55"/>
      <c r="G9" s="49"/>
      <c r="H9" s="51"/>
      <c r="I9" s="49"/>
      <c r="J9" s="51"/>
      <c r="K9" s="51"/>
      <c r="L9" s="49"/>
      <c r="M9" s="49"/>
      <c r="N9" s="65"/>
      <c r="O9" s="65"/>
    </row>
    <row r="10" spans="2:15" ht="24" thickBot="1">
      <c r="B10" s="49"/>
      <c r="C10" s="49"/>
      <c r="D10" s="49"/>
      <c r="E10" s="49"/>
      <c r="F10" s="49"/>
      <c r="G10" s="49"/>
      <c r="H10" s="51"/>
      <c r="I10" s="49"/>
      <c r="J10" s="51"/>
      <c r="N10" s="81"/>
      <c r="O10" s="81"/>
    </row>
    <row r="11" spans="2:15" ht="24" thickBot="1">
      <c r="B11" s="49"/>
      <c r="C11" s="51">
        <v>42</v>
      </c>
      <c r="D11" s="51" t="s">
        <v>15</v>
      </c>
      <c r="E11" s="51">
        <v>17</v>
      </c>
      <c r="F11" s="51" t="s">
        <v>2</v>
      </c>
      <c r="G11" s="29"/>
      <c r="H11" s="52" t="s">
        <v>15</v>
      </c>
      <c r="I11" s="29"/>
      <c r="J11" s="51" t="s">
        <v>2</v>
      </c>
      <c r="K11" s="30"/>
      <c r="L11" s="49"/>
      <c r="M11" s="65">
        <f>IF(OR(C12="",E12="",G11="",I11="",K11=""),"",IF(AND(C12="+3",E12="+3",G11=45,I11=20,K11=25),"Bravo!","Fout!"))</f>
      </c>
      <c r="N11" s="65">
        <f>IF(OR(C12="",E12="",G11="",I11="",K11=""),"",IF(AND(C12="+5",E12="-5",G11=70,I11=14,K11=84),"Bravo!","Fout!"))</f>
      </c>
      <c r="O11" s="65"/>
    </row>
    <row r="12" spans="2:15" ht="23.25">
      <c r="B12" s="49"/>
      <c r="C12" s="82"/>
      <c r="D12" s="53"/>
      <c r="E12" s="82"/>
      <c r="F12" s="55"/>
      <c r="G12" s="49"/>
      <c r="H12" s="51"/>
      <c r="I12" s="49"/>
      <c r="J12" s="51"/>
      <c r="K12" s="51"/>
      <c r="L12" s="49"/>
      <c r="M12" s="49"/>
      <c r="N12" s="65"/>
      <c r="O12" s="65"/>
    </row>
    <row r="13" spans="14:15" ht="13.5" thickBot="1">
      <c r="N13" s="81"/>
      <c r="O13" s="81"/>
    </row>
    <row r="14" spans="2:15" ht="24" thickBot="1">
      <c r="B14" s="49"/>
      <c r="C14" s="51">
        <v>96</v>
      </c>
      <c r="D14" s="51" t="s">
        <v>15</v>
      </c>
      <c r="E14" s="51">
        <v>28</v>
      </c>
      <c r="F14" s="51" t="s">
        <v>2</v>
      </c>
      <c r="G14" s="29"/>
      <c r="H14" s="52" t="s">
        <v>15</v>
      </c>
      <c r="I14" s="29"/>
      <c r="J14" s="51" t="s">
        <v>2</v>
      </c>
      <c r="K14" s="30"/>
      <c r="L14" s="49"/>
      <c r="M14" s="65">
        <f>IF(OR(C15="",E15="",G14="",I14="",K14=""),"",IF(AND(C15="+2",E15="+2",G14=98,I14=30,K14=68),"Bravo!","Fout!"))</f>
      </c>
      <c r="N14" s="65">
        <f>IF(OR(C15="",E15="",G14="",I14="",K14=""),"",IF(AND(C15="+3",E15="-3",G14=50,I14=14,K14=64),"Bravo!","Fout!"))</f>
      </c>
      <c r="O14" s="65"/>
    </row>
    <row r="15" spans="2:15" ht="23.25">
      <c r="B15" s="49"/>
      <c r="C15" s="82"/>
      <c r="D15" s="53"/>
      <c r="E15" s="82"/>
      <c r="F15" s="55"/>
      <c r="G15" s="49"/>
      <c r="H15" s="51"/>
      <c r="I15" s="49"/>
      <c r="J15" s="51"/>
      <c r="K15" s="51"/>
      <c r="L15" s="49"/>
      <c r="M15" s="49"/>
      <c r="N15" s="65"/>
      <c r="O15" s="65"/>
    </row>
    <row r="16" spans="14:15" ht="13.5" thickBot="1">
      <c r="N16" s="81"/>
      <c r="O16" s="81"/>
    </row>
    <row r="17" spans="2:15" ht="24" thickBot="1">
      <c r="B17" s="49"/>
      <c r="C17" s="51">
        <v>45</v>
      </c>
      <c r="D17" s="51" t="s">
        <v>15</v>
      </c>
      <c r="E17" s="51">
        <v>39</v>
      </c>
      <c r="F17" s="51" t="s">
        <v>2</v>
      </c>
      <c r="G17" s="29"/>
      <c r="H17" s="52" t="s">
        <v>15</v>
      </c>
      <c r="I17" s="29"/>
      <c r="J17" s="51" t="s">
        <v>2</v>
      </c>
      <c r="K17" s="30"/>
      <c r="L17" s="49"/>
      <c r="M17" s="65">
        <f>IF(OR(C18="",E18="",G17="",I17="",K17=""),"",IF(AND(C18="+1",E18="+1",G17=46,I17=40,K17=6),"Bravo!","Fout!"))</f>
      </c>
      <c r="N17" s="65">
        <f>IF(OR(C18="",E18="",G17="",I17="",K17=""),"",IF(AND(C18="+4",E18="-4",G17=30,I17=41,K17=71),"Bravo!","Fout!"))</f>
      </c>
      <c r="O17" s="65"/>
    </row>
    <row r="18" spans="2:15" ht="23.25">
      <c r="B18" s="49"/>
      <c r="C18" s="82"/>
      <c r="D18" s="53"/>
      <c r="E18" s="82"/>
      <c r="F18" s="55"/>
      <c r="G18" s="49"/>
      <c r="H18" s="51"/>
      <c r="I18" s="49"/>
      <c r="J18" s="51"/>
      <c r="K18" s="51"/>
      <c r="L18" s="49"/>
      <c r="M18" s="49"/>
      <c r="N18" s="65"/>
      <c r="O18" s="65"/>
    </row>
    <row r="19" spans="14:15" ht="13.5" thickBot="1">
      <c r="N19" s="81"/>
      <c r="O19" s="81"/>
    </row>
    <row r="20" spans="2:15" ht="24" thickBot="1">
      <c r="B20" s="49"/>
      <c r="C20" s="51">
        <v>51</v>
      </c>
      <c r="D20" s="51" t="s">
        <v>15</v>
      </c>
      <c r="E20" s="51">
        <v>26</v>
      </c>
      <c r="F20" s="51" t="s">
        <v>2</v>
      </c>
      <c r="G20" s="29"/>
      <c r="H20" s="52" t="s">
        <v>15</v>
      </c>
      <c r="I20" s="29"/>
      <c r="J20" s="51" t="s">
        <v>2</v>
      </c>
      <c r="K20" s="30"/>
      <c r="L20" s="49"/>
      <c r="M20" s="65">
        <f>IF(OR(C21="",E21="",G20="",I20="",K20=""),"",IF(AND(C21="+4",E21="+4",G20=55,I20=30,K20=25),"Bravo!","Fout!"))</f>
      </c>
      <c r="N20" s="65">
        <f>IF(OR(C21="",E21="",G20="",I20="",K20=""),"",IF(AND(C21="+2",E21="-2",G20=60,I20=24,K20=84),"Bravo!","Fout!"))</f>
      </c>
      <c r="O20" s="65"/>
    </row>
    <row r="21" spans="2:15" ht="23.25">
      <c r="B21" s="49"/>
      <c r="C21" s="82"/>
      <c r="D21" s="53"/>
      <c r="E21" s="82"/>
      <c r="F21" s="55"/>
      <c r="G21" s="49"/>
      <c r="H21" s="51"/>
      <c r="I21" s="49"/>
      <c r="J21" s="51"/>
      <c r="K21" s="51"/>
      <c r="L21" s="49"/>
      <c r="M21" s="49"/>
      <c r="N21" s="65"/>
      <c r="O21" s="65"/>
    </row>
    <row r="22" spans="11:15" ht="23.25">
      <c r="K22" s="51"/>
      <c r="L22" s="54" t="s">
        <v>11</v>
      </c>
      <c r="M22" s="54"/>
      <c r="N22" s="49">
        <f>COUNTIF(N8:N8,"Bravo!")</f>
        <v>0</v>
      </c>
      <c r="O22" s="49" t="s">
        <v>10</v>
      </c>
    </row>
  </sheetData>
  <sheetProtection password="CCB6" sheet="1" objects="1" scenarios="1"/>
  <conditionalFormatting sqref="M8:N8 M11:N11 M14:N14 M17:N17 M20:N20">
    <cfRule type="cellIs" priority="1" dxfId="0" operator="equal" stopIfTrue="1">
      <formula>"Bravo!"</formula>
    </cfRule>
    <cfRule type="cellIs" priority="2" dxfId="1" operator="equal" stopIfTrue="1">
      <formula>"Fout!"</formula>
    </cfRule>
  </conditionalFormatting>
  <printOptions/>
  <pageMargins left="0.75" right="0.75" top="1" bottom="1" header="0.5" footer="0.5"/>
  <pageSetup orientation="portrait" paperSize="9"/>
  <ignoredErrors>
    <ignoredError sqref="C5 E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supergoudvis</dc:creator>
  <cp:keywords/>
  <dc:description/>
  <cp:lastModifiedBy>supergoudvis</cp:lastModifiedBy>
  <dcterms:created xsi:type="dcterms:W3CDTF">2010-05-26T12:11:51Z</dcterms:created>
  <dcterms:modified xsi:type="dcterms:W3CDTF">2010-06-08T18:14:43Z</dcterms:modified>
  <cp:category/>
  <cp:version/>
  <cp:contentType/>
  <cp:contentStatus/>
</cp:coreProperties>
</file>